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2020\Deisy Contreras\"/>
    </mc:Choice>
  </mc:AlternateContent>
  <bookViews>
    <workbookView xWindow="0" yWindow="0" windowWidth="28800" windowHeight="12300" tabRatio="465"/>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PROCESO'!$A$15:$AT$37</definedName>
    <definedName name="_xlnm.Print_Area" localSheetId="0">'PLAN GESTION POR PROCESO'!$A$1:$AT$43</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7" i="1" l="1"/>
  <c r="AC26" i="1"/>
  <c r="AC25" i="1" l="1"/>
  <c r="AC22" i="1"/>
  <c r="AB28" i="1" l="1"/>
  <c r="X33" i="1" l="1"/>
  <c r="AS21" i="1" l="1"/>
  <c r="AS22" i="1"/>
  <c r="AS23" i="1"/>
  <c r="AS24" i="1"/>
  <c r="AS25" i="1"/>
  <c r="AS26" i="1"/>
  <c r="AS27" i="1"/>
  <c r="AS28" i="1"/>
  <c r="AS29" i="1"/>
  <c r="AS30" i="1"/>
  <c r="AS31" i="1"/>
  <c r="AS32" i="1"/>
  <c r="AS33" i="1"/>
  <c r="AS34" i="1"/>
  <c r="AS35" i="1"/>
  <c r="AS36" i="1"/>
  <c r="AS20" i="1"/>
  <c r="AM21" i="1"/>
  <c r="AM22" i="1"/>
  <c r="AM23" i="1"/>
  <c r="AM24" i="1"/>
  <c r="AM25" i="1"/>
  <c r="AM26" i="1"/>
  <c r="AM27" i="1"/>
  <c r="AM28" i="1"/>
  <c r="AM29" i="1"/>
  <c r="AM30" i="1"/>
  <c r="AM31" i="1"/>
  <c r="AM33" i="1"/>
  <c r="AM34" i="1"/>
  <c r="AM35" i="1"/>
  <c r="AH23" i="1"/>
  <c r="AH25" i="1"/>
  <c r="AH30" i="1"/>
  <c r="AH31" i="1"/>
  <c r="AH33" i="1"/>
  <c r="AC31" i="1"/>
  <c r="AC33" i="1"/>
  <c r="AC35" i="1"/>
  <c r="AH37" i="1" l="1"/>
  <c r="AC37" i="1"/>
  <c r="X25" i="1"/>
  <c r="X30" i="1"/>
  <c r="X31" i="1"/>
  <c r="X37" i="1" l="1"/>
  <c r="P20" i="1"/>
  <c r="P21" i="1"/>
  <c r="P25" i="1"/>
  <c r="P32" i="1"/>
  <c r="E37" i="1"/>
  <c r="AM37" i="1"/>
  <c r="AR37" i="1"/>
</calcChain>
</file>

<file path=xl/comments1.xml><?xml version="1.0" encoding="utf-8"?>
<comments xmlns="http://schemas.openxmlformats.org/spreadsheetml/2006/main">
  <authors>
    <author>juan.jimenez</author>
  </authors>
  <commentList>
    <comment ref="J18" authorId="0" shapeId="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authors>
    <author>Sandy.Calderon</author>
  </authors>
  <commentList>
    <comment ref="C91" authorId="0" shapeId="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<sst xmlns="http://schemas.openxmlformats.org/spreadsheetml/2006/main" count="605" uniqueCount="320">
  <si>
    <t>ALCALDÍA LOCAL DE CHAPINERO</t>
  </si>
  <si>
    <t>SECRETARIA DISTRITAL DE GOBIERNO</t>
  </si>
  <si>
    <t>VIGENCIA DE LA PLANEACIÓN</t>
  </si>
  <si>
    <t>CONTROL DE CAMBIOS</t>
  </si>
  <si>
    <t>ALCALDÍA LOCAL</t>
  </si>
  <si>
    <t>ALCALDIA LOCAL DE CHAPINERO</t>
  </si>
  <si>
    <t>VERSIÓN</t>
  </si>
  <si>
    <t>FECHA</t>
  </si>
  <si>
    <t>DESCRIPCIÓN DE LA MODIFICACIÓN</t>
  </si>
  <si>
    <t>PROCESOS ASOCIADOS</t>
  </si>
  <si>
    <t>GESTIÓN PÚBLICA TERRITORIAL LOCAL 
GESTIÓN CORPORATIVA LOCAL
INSPECCIÓN VIGILANCIA Y CONTROL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</si>
  <si>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</si>
  <si>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t>
  </si>
  <si>
    <t>Se adiciona el avance de gestión de la Alcaldía Local realizado durante el I trimestre, obteniendo por resultado 60,78%.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</si>
  <si>
    <r>
      <t xml:space="preserve">En atención al correo remitido el día 25 de julio de 2019 por partede la Directora para la Gestión Policiva se modifica la linea base de las metas </t>
    </r>
    <r>
      <rPr>
        <i/>
        <sz val="12"/>
        <rFont val="Arial"/>
        <family val="2"/>
      </rPr>
      <t>"Dar impulso procesal  ( Avocar, rechazar, enviar al competente, fallar) al 60% de los comparendos recibidos en las vigencias anteriores al año 2019." y "Dar impulso procesal  ( Avocar, rechazar, enviar al competente, fallar) al 60% de las quejas recibidos en las vigencias anteriores al año 2019"</t>
    </r>
    <r>
      <rPr>
        <sz val="12"/>
        <rFont val="Arial"/>
        <family val="2"/>
      </rPr>
      <t>. Se adiciona el avance de gestión de la Alcaldía Local realizado durante el Ii trimestre, obteniendo por resultado 73,30%</t>
    </r>
  </si>
  <si>
    <t>Se modifica la programación de la meta transversal "Obtener una calificación   igual o superior al 80  % en conocimientos de MIPG por proceso y/o Alcaldía Local"  para cuarto trimestre de vigencia.</t>
  </si>
  <si>
    <t>Se modifica la programación de las metas: i) "Presentar una (1) propuesta de buena práctica de gestión encaminada al fortalecimiento de la integridad en el servicio público y/o lucha contra la corrupción en la entidad" para el cuarto trimestre, toda vez, que la meta registrada no cumple con los criterios establecidos ii). Dar respuesta al 100% de los requerimientos ciudadanos asignados a la Alcaldía Local con corte a 31 de diciembre de 2018, según la información de seguimiento presentada por el proceso de Servicio a la Ciudadanía para el cuarto trimestre. Se adiciona el avance de gestión del proceso realizado durante el III trimestre, obteniendo por resultado del 85.26%</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</si>
  <si>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</si>
  <si>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</si>
  <si>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</si>
  <si>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</si>
  <si>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</si>
  <si>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</si>
  <si>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</si>
  <si>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</si>
  <si>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</si>
  <si>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</si>
  <si>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</si>
  <si>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</si>
  <si>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</si>
  <si>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</si>
  <si>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</si>
  <si>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</si>
  <si>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</si>
  <si>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</si>
  <si>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</si>
  <si>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</si>
  <si>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</si>
  <si>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</si>
  <si>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</si>
  <si>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</si>
  <si>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</si>
  <si>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</si>
  <si>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</si>
  <si>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</si>
  <si>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</si>
  <si>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</si>
  <si>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</si>
  <si>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</si>
  <si>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</si>
  <si>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</si>
  <si>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</si>
  <si>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</si>
  <si>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</si>
  <si>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</si>
  <si>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</si>
  <si>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r>
      <t xml:space="preserve">Incrementar en un </t>
    </r>
    <r>
      <rPr>
        <b/>
        <sz val="12"/>
        <rFont val="Arial"/>
        <family val="2"/>
      </rPr>
      <t>10%</t>
    </r>
    <r>
      <rPr>
        <sz val="12"/>
        <rFont val="Arial"/>
        <family val="2"/>
      </rPr>
      <t xml:space="preserve"> la participación de los ciudadanos en la audiencia de rendición de cuentas.</t>
    </r>
  </si>
  <si>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</si>
  <si>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</si>
  <si>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</si>
  <si>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</si>
  <si>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</si>
  <si>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</si>
  <si>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</si>
  <si>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</si>
  <si>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</si>
  <si>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</si>
  <si>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</si>
  <si>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242 ciudadanos asistentes a la rendición de cuentas, para lo cual se incrementó la asistencia en un 11% con relación a la vigencia anterior.</t>
  </si>
  <si>
    <t>Informes RC y listado de asistencias.</t>
  </si>
  <si>
    <r>
      <t xml:space="preserve">Lograr el </t>
    </r>
    <r>
      <rPr>
        <b/>
        <sz val="12"/>
        <rFont val="Arial"/>
        <family val="2"/>
      </rPr>
      <t xml:space="preserve">65% </t>
    </r>
    <r>
      <rPr>
        <sz val="12"/>
        <rFont val="Arial"/>
        <family val="2"/>
      </rPr>
      <t>de avance en el cumplimiento físico del Plan de Desarrollo Local</t>
    </r>
  </si>
  <si>
    <t>Porcentaje de Avance en el Cumplimiento Fisico del Plan de Desarrollo Local</t>
  </si>
  <si>
    <t>Porcentaje de avance acumulado en el cumplimiento físico entregado del Plan de Desarrollo Local que arroja la MUSI.</t>
  </si>
  <si>
    <t>CRECIENTE</t>
  </si>
  <si>
    <t>Porcentaje</t>
  </si>
  <si>
    <t>EFECTIVIDAD</t>
  </si>
  <si>
    <t>MUSI</t>
  </si>
  <si>
    <t>Matriz MUSI</t>
  </si>
  <si>
    <t>Según el visor MUSI reportado por la Secretaría Distrital de Planeación, el avance físico del plan de desarrollo local para el trimestre fue del 41%</t>
  </si>
  <si>
    <t>MATRIZ MUSI</t>
  </si>
  <si>
    <t xml:space="preserve"> De acuerdo con el informe de avance PDL 2017-2020 remitido por la Secretaría Distrital de Planeación - SDP, el visor MUSI reporta para la Alcaldía Local un avance físico del 44,4%.</t>
  </si>
  <si>
    <t>Informe MUSI</t>
  </si>
  <si>
    <t>Observación: En Proceso Informe Trimestral Seguimiento de Metas MUSI por parte de la Secretaria Distrital de Planeación.</t>
  </si>
  <si>
    <t>Visor MUSI</t>
  </si>
  <si>
    <t>Integrar las herramientas de planeación, gestión y control, con enfoque de innovación, mejoramiento continuo, responsabilidad social, desarrollo integral del talento humano y transparencia</t>
  </si>
  <si>
    <t xml:space="preserve">Gestión Corporativa Local </t>
  </si>
  <si>
    <r>
      <t xml:space="preserve">Comprometer al 30 de julio del 2019 el </t>
    </r>
    <r>
      <rPr>
        <b/>
        <sz val="12"/>
        <rFont val="Arial"/>
        <family val="2"/>
      </rPr>
      <t>50%</t>
    </r>
    <r>
      <rPr>
        <sz val="12"/>
        <rFont val="Arial"/>
        <family val="2"/>
      </rPr>
      <t xml:space="preserve"> del presupuesto de inversión directa disponible a la vigencia para el FDL y el </t>
    </r>
    <r>
      <rPr>
        <b/>
        <sz val="12"/>
        <rFont val="Arial"/>
        <family val="2"/>
      </rPr>
      <t>95%</t>
    </r>
    <r>
      <rPr>
        <sz val="12"/>
        <rFont val="Arial"/>
        <family val="2"/>
      </rPr>
      <t xml:space="preserve"> al 31 de diciembre de 2019.</t>
    </r>
  </si>
  <si>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</si>
  <si>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</si>
  <si>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</si>
  <si>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</si>
  <si>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</si>
  <si>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</si>
  <si>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(Valor de RP de inversión directa de la vigencia $ 4.042.561.347  / Valor total del presupuesto de inversión directa de la Vigencia $15.912.220.000)*100, equivalente a un 25,41%.</t>
  </si>
  <si>
    <t xml:space="preserve">Informe PREDIS Junio 2019 </t>
  </si>
  <si>
    <t>Nota: META NO PROGRAMADA PARA EL TRIMESTRE, se dejan las alertas tempranas al respecto. (Valor de RP de inversión directa de la vigencia $ 4,915,850,935  / Valor total del presupuesto de inversión directa de la Vigencia $17,877,220,000)*100, equivalente a un 27,50%.</t>
  </si>
  <si>
    <t xml:space="preserve">Informe PREDIS Septiembre 2019 </t>
  </si>
  <si>
    <r>
      <t>Girar mínimo el 4</t>
    </r>
    <r>
      <rPr>
        <b/>
        <sz val="12"/>
        <rFont val="Arial"/>
        <family val="2"/>
      </rPr>
      <t>0%</t>
    </r>
    <r>
      <rPr>
        <sz val="12"/>
        <rFont val="Arial"/>
        <family val="2"/>
      </rPr>
      <t xml:space="preserve"> del presupuesto de inversión directa comprometido en la vigencia 2019</t>
    </r>
  </si>
  <si>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</si>
  <si>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</si>
  <si>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</si>
  <si>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</si>
  <si>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</si>
  <si>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(Valor de los giros de inversión directa de la vigencia $1.670.858.275  / Valor total del presupuesto de inversión directa de la vigencia $15.912.220.000)*100, equivalente a un 10,5%.</t>
  </si>
  <si>
    <t>(Valor de los giros de inversión directa de la vigencia $3.067.365.922  / Valor total del presupuesto de inversión directa de la vigencia $17.877.220.000)*100, equivalente a un 17,16%.</t>
  </si>
  <si>
    <r>
      <t xml:space="preserve">Girar el </t>
    </r>
    <r>
      <rPr>
        <b/>
        <sz val="12"/>
        <rFont val="Arial"/>
        <family val="2"/>
      </rPr>
      <t>50%</t>
    </r>
    <r>
      <rPr>
        <sz val="12"/>
        <rFont val="Arial"/>
        <family val="2"/>
      </rPr>
      <t xml:space="preserve"> del presupuesto constituído como Obligaciones por Pagar de la vigencia 2017 y anteriores (Inversión).</t>
    </r>
  </si>
  <si>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</si>
  <si>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</si>
  <si>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</si>
  <si>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 xml:space="preserve">Inversión: Obligaciones por pagar vigencias 2017 y anteriores.  (Total giros $106.882.321 / Total obligaciones x pagar $1.861.988.484)*100= 5,74%. </t>
  </si>
  <si>
    <t xml:space="preserve">Informe PREDIS Marzo 2019 </t>
  </si>
  <si>
    <t>(Valor de los giros de obligaciones por pagar de la vigencia 2017 y anteriores $525.431.325  / Valor total de las obligaciones por pagar de la vigencia 2017 y anteriores $1.861.988.484)*100, equivalente a un 28,22%.</t>
  </si>
  <si>
    <t>(Valor de los giros de obligaciones por pagar de la vigencia 2017 y anteriores $1,037,728,593  / Valor total de las obligaciones por pagar de la vigencia 2017 y anteriores $1.861.988.484)*100, equivalente a un 55,73%.</t>
  </si>
  <si>
    <r>
      <t xml:space="preserve">Girar el </t>
    </r>
    <r>
      <rPr>
        <b/>
        <sz val="12"/>
        <rFont val="Arial"/>
        <family val="2"/>
      </rPr>
      <t>50%</t>
    </r>
    <r>
      <rPr>
        <sz val="12"/>
        <rFont val="Arial"/>
        <family val="2"/>
      </rPr>
      <t xml:space="preserve"> del presupuesto constituído como Obligaciones por Pagar de la vigencia 2018 (Inversión).</t>
    </r>
  </si>
  <si>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</si>
  <si>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</si>
  <si>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</si>
  <si>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 xml:space="preserve">Inversión: Total ($28.347.710.490), Giros($346.687.297) equivalente al 1,22% .  (Total giros $346.687.297 / Total obligaciones x pagar $28.347.710.490)*100= 1,22%. </t>
  </si>
  <si>
    <t>(Valor de los giros de obligaciones por pagar de la vigencia 2018 $3.612.756.258 / Valor total de las obligaciones por pagar de la vigencia 2018 $28.347.710.490)*100, equivalente a un 12,74%.</t>
  </si>
  <si>
    <t>(Valor de los giros de obligaciones por pagar de la vigencia 2018 $8,089,753,723 / Valor total de las obligaciones por pagar de la vigencia 2018 $28.347.710.490)*100, equivalente a un 28,64%.</t>
  </si>
  <si>
    <t>Fortalecer la capacidad institucional y para el ejercicio de la función  policiva por parte de las autoridades locales a cargo de la SDG.</t>
  </si>
  <si>
    <t>Inspección Vigilancia y Control</t>
  </si>
  <si>
    <t>Dar impulso procesal  ( Avocar, rechazar, enviar al competente, fallar) al 60% de los comparendos recibidos en las vigencias anteriores al año 2019.</t>
  </si>
  <si>
    <t>Porcentaje de impulsos procesales por los inspectores en las Localidades</t>
  </si>
  <si>
    <t>(Número de impulsos procesales resueltos en la localidad/Número de comparendos anteriores a la vigencia 2019 en la Localidad )*100</t>
  </si>
  <si>
    <t xml:space="preserve">Impulsos Procesales </t>
  </si>
  <si>
    <t>Siactua</t>
  </si>
  <si>
    <t>Alcalde Local</t>
  </si>
  <si>
    <t>De acuerdo al reporte remitido por la Dirección para la Gestión Policiva  se dio respuesta al 9% de los comparendos programados para el trimestre</t>
  </si>
  <si>
    <t>Reporte DGP</t>
  </si>
  <si>
    <t>Dar impulso procesal  ( Avocar, rechazar, enviar al competente, fallar, ) al 60% de las quejas recibidas en las vigencias anteriores al año 2019 .</t>
  </si>
  <si>
    <t>(Número de impulsos procesales resueltos en la localidad/Número de quejas recibidas en la Localidad anteriores a la vigencia 2019)*100</t>
  </si>
  <si>
    <t xml:space="preserve">Siactua </t>
  </si>
  <si>
    <t>De acuerdo al reporte remitido por la Dirección para la Gestión Policiva  se dio respuesta al 21% de las quejas programados para el trimestre</t>
  </si>
  <si>
    <t>Realizar 42 acciones de control u operativos en materia de actividad económica</t>
  </si>
  <si>
    <t>Cantidad de acciones de control u operativos en materia de económica realizados</t>
  </si>
  <si>
    <t>Número de Acciones de Control u Operativos en materia de actividad económica</t>
  </si>
  <si>
    <t>Operativos en materia de actividad económica</t>
  </si>
  <si>
    <t>Informe de operativo
Actas</t>
  </si>
  <si>
    <t>GET-IVC-F035 Acta de visita
GET-IVC-F032 Formato consolidación de la información de operativos
GDI-GPD-F029 Evidencia de reunión</t>
  </si>
  <si>
    <t>Se realizaron 44 acciones de control en materia de actividad económica en establecimientos de comercio donde se les aplicó las medidas correctivas correspondientes. En el archivo excel "Matriz 1er trimestre 2019 PG- Obras y urbanismo -IVC Chapinero enero 1 a mar31  2019"</t>
  </si>
  <si>
    <t>Matriz Operativos, Informes Operativos y Fotografías.</t>
  </si>
  <si>
    <t xml:space="preserve">Se realizaron 59 acciones de control en materia de actividad económica en establecimientos de comercio (Abril - Junio) donde se les aplicó las medidas correctivas correspondientes. </t>
  </si>
  <si>
    <t xml:space="preserve">Se realizaron 43 acciones de control u operativos en materia de actividad económica en establecimientos de comercio (Julio - Septiembre) donde se les aplicó las medidas correctivas correspondientes. </t>
  </si>
  <si>
    <t>Realizar 24 acciones de control u operativos en materia de obras y urbanismo relacionados con la integridad urbanística.</t>
  </si>
  <si>
    <t>Cantidad de acciones de control u operativos en materia de urbanismo realizados</t>
  </si>
  <si>
    <t>Número de Acciones de Control u Operativos en Materia de Urbanismo Relacionados con la Integridad urbanística realizados</t>
  </si>
  <si>
    <t>Operativos en materia de urbanismo</t>
  </si>
  <si>
    <t>GET-IVC-F032 Formato consolidación de la información de operativos
GET-IVC-F034 Formato técnico de visita y/o verificación- control urbanístico
GDI-GPD-F029 Evidencia de reunión</t>
  </si>
  <si>
    <t>En materia de Obras y Urbanismo  en el primer trimestre del año 2019 se realizaron Cinco (5) Operativos y Sesenta y Dos (62) Acciones de Control de la siguiente manera:                                                                                                                                                                                                                                                                                                                                                                                                    Tres (3) Operativos de control en Cerros Orientales - Sector Rural.
Dos (2) Operativos de Control de Antenas de Telecomunicaciones.
Dos (2) Acciones control de antenas en Espacio Publico.
(60) Acciones de Control  de Obras y Urbanismo (Verificación de legalidad de obras Sector Urbano de la Localidad).</t>
  </si>
  <si>
    <t>Actas Operativos, Matriz Acciones de Control u Operativos.</t>
  </si>
  <si>
    <t xml:space="preserve">En materia de Obras y Urbanismo  en el segundo trimestre del año 2019 se realizaron 211 Acciones de Control u Operativos.                                                                                                                                                                                                                                                                                                                                                                                            </t>
  </si>
  <si>
    <t xml:space="preserve">En materia de Obras y Urbanismo en el tercer trimestre del año 2019, se realizaron tres (3) Operativos de control de obras en cerros orientales y (23) operativos de control de obras en sector urbano.
</t>
  </si>
  <si>
    <t>Realizar  24  acciones de control u operativos en materia de urbanismo relacionados con la integridad del Espacio Público.</t>
  </si>
  <si>
    <t>Cantidad de acciones de control de operativos en materia de urbanismo relacionados con espacio público</t>
  </si>
  <si>
    <t>Número de Acciones de Control u Operativos en Materia de Urbanismo Relacionados con la Integridad del Espacio Público Realizados</t>
  </si>
  <si>
    <t>Operativos de Recuperación de espacio público</t>
  </si>
  <si>
    <t>GET-IVC-F037 Formato técnico de visita y/o verificación - espacio público.</t>
  </si>
  <si>
    <t>Se realizaron Opreativos de Recuperación de Espacio Público en las semanas comprendidas entre:
Operativo entre el 13 al 20 de marzo de 2019 Secretaria de Integración Social.
Operativo de habitante de calle y espacio publico entre el 24 al 30 de marzo de 2019 seguridad Alcaldía de Chapinero/ otras UAESP - Promoambiental, mediante acompañamiento de Policia Nacional.</t>
  </si>
  <si>
    <t>Actas Operativos y Fotográfias</t>
  </si>
  <si>
    <t xml:space="preserve">1.El Acta de Junio 2 corresponde a operativo en apoyo y  acompañamiento a la Secretaria de Integración, Policía de Chapinero,  y Promoambiental, ocupación de espacio publico en la Calle 39 con Avenida Caracas , se hace entrega de oferta institucional a 12 habitantes de Calle.
2.El Acta de junio 11 corresponde al operativo mediante el cual se retiro casetas de vigilancia por hechos notorios , en la carrera 14 No. 86 A 97 se anexa fotos.  No se tuvo acompañamiento del DADEP por cuanto para la fecha no se contaba con personal disponible. 
3.El Acta de Junio 12 corresponde a operativo en apoyo y  acompañamiento a la Secretaria de Integración,  ocupación de espacio publico en la Calle 49 con Avenida Caracas , se hace entrega de oferta institucional a 17 habitantes de Calle.
4.El Acta de junio 19 corresponde a operativo programado por la secretaria de gobierno, Policía Caí Virrey,  en el sector denominado Pulpo de la Calle 92.
5.El Acta de Junio 25 corresponde a operativo Mesa de Trabajo de la Coordinación de Seguridad,   restablecer espacio publico en los sectores de la Calle 97 con Carrera 15 hasta la Carrera 7 con Calle 94, Habitante de Calle con mas de 10 perros. 
6.El Acta de junio 26 corresponde al operativo mediante el cual se retiro sillas y cercas  por hechos notorios , en la calle 91 No. 19 C - 88, se anexa fotos del antes y después. No se tuvo acompañamiento del DADEP por cuanto para la fecha no se contaba con personal disponible. </t>
  </si>
  <si>
    <t>Se realizaron 7 acciones de control u operativos en materia de urbanismo relaciodana con el espacio público según el siguiente detalle:                                                                                                                                                                                                                                                                                                                                                                                                 1.El Acta del 7 de julio de 2019, corresponde a operativo realizado por esta Alcaldía Local para Restablecer el espacio público por bahías ilegales de parqueaderos en la Calle 93 entre las Carrera 15 y 14.
2.El Acta de julio 29 corresponde al operativo mediante el cual se restablece el espacio público en el polígono ubicado en la Calle 96 hasta la Calle 100, se retiran 5 vendedores Informales, y se les informar sobre las ofertas del IPES. 
3.El Acta del 1 de agosto corresponde a operativo Interlocal en apoyo el grupo Ángel del espacio público en la Calle 72 desde la Carrera 15 hasta la Carrera 7, haciendo el decomiso de 2 chozas de ventas Informarles.
4.El Acta del 21 de agosto corresponde a operativo programado para el restablecimiento de espacio publico en el sector ubicado en la Carrera 11 con Calle 72.
5.El Acta del 19 de septiembre corresponde al operativo de Inspección, Vigilancia y Control mediante el cual se realiza restablecimiento del espacio público en la Calle 85 con Carrera 11 y Carrera 15, se retira a los vendedores informales del sector.
6.El Acta del 21 de septiembre, corresponde al restablecimiento del espacio público entre las Calles 39 y 72, se retiró 14 habitantes de calle, y se entregó la oferta Interinstitucional del IPES.    
7.El Acta del 25 de septiembre corresponde al operativo de Inspección, Vigilancia y Control mediante el cual se realiza restablecimiento del espacio público en la Calle 72 con Caracas, se encuentran grupo de personas invadiendo el espacio público, se adelantan las medidas de la Ley 1801.</t>
  </si>
  <si>
    <t xml:space="preserve">Actas Operativos </t>
  </si>
  <si>
    <t>Asegurar el acceso de la ciudadanía a la información y oferta institucional</t>
  </si>
  <si>
    <t>Gerencia de TIC</t>
  </si>
  <si>
    <t>Cumplir el 100% de los lineamientos de gestión de las TIC impartidas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</si>
  <si>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</si>
  <si>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</si>
  <si>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</si>
  <si>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</si>
  <si>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</si>
  <si>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</si>
  <si>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De acuerdo al informe remitido por la DTI de los 6 lineamientos evaluados la alcaldía local cumple con el 24%</t>
  </si>
  <si>
    <t>Reporte DTI</t>
  </si>
  <si>
    <t>De acuerdo al informe remitido por la DTI de los 6 lineamientos evaluados la alcaldía local cumple con el 59%</t>
  </si>
  <si>
    <t>De acuerdo al informe remitido por la DTI de los 6 lineamientos evaluados la alcaldía local cumple con el 42%</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</si>
  <si>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</si>
  <si>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</si>
  <si>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</si>
  <si>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</si>
  <si>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Numero de propuestas de buenas practicas de gestión  registradas</t>
  </si>
  <si>
    <t>Buenas prácticas de gestión registradas en la herramienta AGORA</t>
  </si>
  <si>
    <t>Agora</t>
  </si>
  <si>
    <t>Líder del Proceso y/o Alcaldía Local  o a quien delegue.</t>
  </si>
  <si>
    <t>Seguimiento Agora</t>
  </si>
  <si>
    <t xml:space="preserve">Reprogramación </t>
  </si>
  <si>
    <t>La Alcaldía Local y/o proceso mantuvo en el trimestre el 64% de las acciones de mejora asignadas con relación a planes de mejoramiento interno documentadas y vigentes</t>
  </si>
  <si>
    <t>Reporte Buenas prácticas</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</si>
  <si>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</si>
  <si>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</si>
  <si>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rgb="FF0070C0"/>
        <rFont val="Arial"/>
        <family val="2"/>
      </rPr>
      <t>/</t>
    </r>
    <r>
      <rPr>
        <sz val="12"/>
        <color rgb="FF0070C0"/>
        <rFont val="Arial"/>
        <family val="2"/>
      </rPr>
      <t xml:space="preserve"> N°  de acciones a gestionar bajo responsabilidad del proceso)*100</t>
    </r>
  </si>
  <si>
    <t>N/A</t>
  </si>
  <si>
    <t>Planes de mejora</t>
  </si>
  <si>
    <t>MIMEC - SIG</t>
  </si>
  <si>
    <t>Reportes MIMEC - SIG remitidos por la OAP</t>
  </si>
  <si>
    <t>La Alcaldía Local actualmente presenta un nivel de cumplimiento del 10% de las acciones de mejora documentadas y vigentes.</t>
  </si>
  <si>
    <t>Reportes MIMEC - SIG</t>
  </si>
  <si>
    <t>De acuerdo con el reporte extraido de los aplicativos SIG y MIMEC, la Alcaldía Local  presenta una gestión del 49% en las acciones de los planes de mejora.</t>
  </si>
  <si>
    <t>Reporte SIG-MIMEC</t>
  </si>
  <si>
    <t>Reporte MIMEC y SIG</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</si>
  <si>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</si>
  <si>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</si>
  <si>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</si>
  <si>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vencidos con respuesta</t>
  </si>
  <si>
    <t>Aplicativo Gestión Documental</t>
  </si>
  <si>
    <t>Seguimiento requerimientos ciudadanos</t>
  </si>
  <si>
    <t>La Alcaldía Local dio respuesta al 100% de los requerimientos ciudadanos con corte a 31 de diciembre de 2018 programados para el trimestre de la vigencia 2019.</t>
  </si>
  <si>
    <t>Reporte SAC</t>
  </si>
  <si>
    <t>La Alcaldía Local dio respuesta al 29,67% de los requerimientos ciudadanos con corte a 31 de diciembre de 2018 programados para el trimestre de la vigencia 2019.</t>
  </si>
  <si>
    <t>Reporte Requerimientos Ciudadanos</t>
  </si>
  <si>
    <t>La Alcaldía Local cuenta con 160 requerimientos ciudadabos vencidos</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</si>
  <si>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</si>
  <si>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</si>
  <si>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</si>
  <si>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</si>
  <si>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Herramienta Oficina Asesora de Planeación</t>
  </si>
  <si>
    <t>Listas de chequeo al cumplimiento de criterios ambientales remitidos por la OAP</t>
  </si>
  <si>
    <t>Uso eficiente de energía: Durante las inspecciones realizadas por el profesional ambiental se determinó que el 70% de los equipos de la alcaldía local se encontraron apagados.
Gestión de Residuos: Se otorga una calificación de 5 teniendo en cuenta que se evidencia una mezcla parcial de los residuos en el punto ecológico.
Movilidad sostenible: Se realizó reporte - 80 bimodal, 8 bici, 60 transporte público, 12 caminando, 2 carro compartido, 3 taxi, 18 carro particular, 10 moto, 2 otro.
Participación actividades ambientales:Participación del 50%
Reporte consumo de papel: No realizó reporte.
Consumo de papel: No se puede realizar comparación por reporte atrasado.</t>
  </si>
  <si>
    <t>Informe Medición Desempeño Ambiental</t>
  </si>
  <si>
    <t>Obtener una calificación igual o superior al 80  % en conocimientos de MIPG por proceso y/o Alcaldía Local</t>
  </si>
  <si>
    <t>Nivel de conocimientos de MIPG</t>
  </si>
  <si>
    <t>(Sumatoria de calificaciones obtenidas por proceso y/o Alcaldía Local / Número de personas evaluadas)*100</t>
  </si>
  <si>
    <t>Promedio de calificación en conocimientos de MIPG</t>
  </si>
  <si>
    <t>TOTAL PLAN DE GESTIÓN</t>
  </si>
  <si>
    <t>PRIMER TRIMESTRE</t>
  </si>
  <si>
    <t>SEGUNDO TRIMESTRE</t>
  </si>
  <si>
    <t>TERCER TRIMESTRE</t>
  </si>
  <si>
    <t>CUARTO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</si>
  <si>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</si>
  <si>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</si>
  <si>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</si>
  <si>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</si>
  <si>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</si>
  <si>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</si>
  <si>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</si>
  <si>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</si>
  <si>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</si>
  <si>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</si>
  <si>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</si>
  <si>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</si>
  <si>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</si>
  <si>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</si>
  <si>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</si>
  <si>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</si>
  <si>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</si>
  <si>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</si>
  <si>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</si>
  <si>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</si>
  <si>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</si>
  <si>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</si>
  <si>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</si>
  <si>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</si>
  <si>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</si>
  <si>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</si>
  <si>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</si>
  <si>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</si>
  <si>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</si>
  <si>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</si>
  <si>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</si>
  <si>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</si>
  <si>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</si>
  <si>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</si>
  <si>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</si>
  <si>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</si>
  <si>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</si>
  <si>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</si>
  <si>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</si>
  <si>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</si>
  <si>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</si>
  <si>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</si>
  <si>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</si>
  <si>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</si>
  <si>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</si>
  <si>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</si>
  <si>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</si>
  <si>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</si>
  <si>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</si>
  <si>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</si>
  <si>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</si>
  <si>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</si>
  <si>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</si>
  <si>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</si>
  <si>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</si>
  <si>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</si>
  <si>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</si>
  <si>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</si>
  <si>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</si>
  <si>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</si>
  <si>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</si>
  <si>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</si>
  <si>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</si>
  <si>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</si>
  <si>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</si>
  <si>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</si>
  <si>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</si>
  <si>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</si>
  <si>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</si>
  <si>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</si>
  <si>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</si>
  <si>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</si>
  <si>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</si>
  <si>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</si>
  <si>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</si>
  <si>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</si>
  <si>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</si>
  <si>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</si>
  <si>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</si>
  <si>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</si>
  <si>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</si>
  <si>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</si>
  <si>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se realizaron materia de Obras y Urbanismo en el cuarto trimestre del año 2019, seis (6) Operativos de control de obras en cerros orientales y diesiseis (16) operativos de control de obras en sector urbano.</t>
  </si>
  <si>
    <t xml:space="preserve"> De acuerdo con el informe de avance PDL 2017-2020 remitido por la Secretaría Distrital de Planeación - SDP, el visor MUSI reporta para la Alcaldía Local un avance físico del 68%.</t>
  </si>
  <si>
    <t xml:space="preserve">Informe PREDIS Diciembre 2019 </t>
  </si>
  <si>
    <t>(Valor de los giros de inversión directa de la vigencia $5,413,523,748  / Valor total del presupuesto de inversión directa de la vigencia $17.877.220.000)*100, equivalente a un 30,28%.</t>
  </si>
  <si>
    <t>(Valor de los giros de obligaciones por pagar de la vigencia 2017 y anteriores $1,425,024,180  / Valor total de las obligaciones por pagar de la vigencia 2017 y anteriores $1.861.988.484)*100, equivalente a un 76,53%.</t>
  </si>
  <si>
    <t>(Valor de los giros de obligaciones por pagar de la vigencia 2018 $14,221,928,996 / Valor total de las obligaciones por pagar de la vigencia 2018 $28,347,710,490)*100, equivalente a un 50,17%.</t>
  </si>
  <si>
    <t xml:space="preserve">Se realizaron 27 acciones de control u operativos en materia de actividad económica en establecimientos de comercio (Octubre - Diciembre) donde se les aplicó las medidas correctivas correspondientes. </t>
  </si>
  <si>
    <t>Se realizaron 7 acciones de control u operativos en materia de espacio público.</t>
  </si>
  <si>
    <t>Actas Operativos  e Informe Fotográfico</t>
  </si>
  <si>
    <t>(Valor de RP de inversión directa de la vigencia $ 17,465,071,486  / Valor total del presupuesto de inversión directa de la Vigencia $17,877,220,000)*100, equivalente a un 97,69%.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</si>
</sst>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00&quot;    &quot;;\-* #,##0.00&quot;    &quot;;* \-#&quot;    &quot;;@\ "/>
    <numFmt numFmtId="165" formatCode="0.0%"/>
  </numFmts>
  <fonts count="35"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10"/>
      <color theme="1"/>
      <name val="Arial"/>
      <family val="2"/>
    </font>
    <font>
      <b/>
      <sz val="28"/>
      <color theme="1"/>
      <name val="Arial"/>
      <family val="2"/>
    </font>
    <font>
      <b/>
      <sz val="20"/>
      <color theme="1"/>
      <name val="Arial"/>
      <family val="2"/>
    </font>
    <font>
      <b/>
      <sz val="11"/>
      <color theme="1"/>
      <name val="Arial"/>
      <family val="2"/>
    </font>
    <font>
      <b/>
      <sz val="18"/>
      <color theme="1"/>
      <name val="Calibri"/>
      <family val="2"/>
      <scheme val="minor"/>
    </font>
    <font>
      <b/>
      <sz val="26"/>
      <color theme="1"/>
      <name val="Arial"/>
      <family val="2"/>
    </font>
    <font>
      <b/>
      <sz val="14"/>
      <name val="Arial"/>
      <family val="2"/>
    </font>
    <font>
      <b/>
      <sz val="12"/>
      <color theme="1"/>
      <name val="Arial"/>
      <family val="2"/>
    </font>
    <font>
      <sz val="12"/>
      <color rgb="FF000000"/>
      <name val="Arial"/>
      <family val="2"/>
    </font>
    <font>
      <b/>
      <sz val="12"/>
      <color rgb="FF0070C0"/>
      <name val="Arial"/>
      <family val="2"/>
    </font>
    <font>
      <sz val="12"/>
      <color rgb="FF0070C0"/>
      <name val="Arial"/>
      <family val="2"/>
    </font>
    <font>
      <i/>
      <sz val="12"/>
      <name val="Arial"/>
      <family val="2"/>
    </font>
    <font>
      <b/>
      <sz val="16"/>
      <name val="Arial"/>
      <family val="2"/>
    </font>
    <font>
      <sz val="11"/>
      <color rgb="FF0070C0"/>
      <name val="Arial"/>
      <family val="2"/>
    </font>
  </fonts>
  <fills count="2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9"/>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3"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79">
    <xf numFmtId="0" fontId="0" fillId="0" borderId="0" xfId="0"/>
    <xf numFmtId="0" fontId="17" fillId="0" borderId="3"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0" fillId="0" borderId="0" xfId="0" applyAlignment="1">
      <alignment wrapText="1"/>
    </xf>
    <xf numFmtId="0" fontId="17" fillId="0" borderId="4"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6"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18" fillId="0" borderId="0" xfId="0" applyFont="1" applyAlignment="1">
      <alignment horizontal="justify"/>
    </xf>
    <xf numFmtId="0" fontId="19" fillId="9" borderId="7" xfId="0" applyFont="1" applyFill="1" applyBorder="1" applyAlignment="1">
      <alignment horizontal="justify" vertical="center" wrapText="1"/>
    </xf>
    <xf numFmtId="0" fontId="19"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19" fillId="10" borderId="7" xfId="0" applyFont="1" applyFill="1" applyBorder="1" applyAlignment="1">
      <alignment horizontal="justify" vertical="center" wrapText="1"/>
    </xf>
    <xf numFmtId="0" fontId="19"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19" fillId="13" borderId="10" xfId="0" applyFont="1" applyFill="1" applyBorder="1" applyAlignment="1">
      <alignment horizontal="justify" vertical="center" wrapText="1"/>
    </xf>
    <xf numFmtId="0" fontId="19"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19" fillId="14" borderId="9" xfId="0" applyFont="1" applyFill="1" applyBorder="1" applyAlignment="1">
      <alignment horizontal="justify" vertical="center" wrapText="1"/>
    </xf>
    <xf numFmtId="0" fontId="19"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0" fillId="14" borderId="7" xfId="0" applyFont="1" applyFill="1" applyBorder="1" applyAlignment="1">
      <alignment horizontal="justify" vertical="center" wrapText="1"/>
    </xf>
    <xf numFmtId="0" fontId="19" fillId="14" borderId="11" xfId="0" applyFont="1" applyFill="1" applyBorder="1" applyAlignment="1">
      <alignment horizontal="left" vertical="center" wrapText="1"/>
    </xf>
    <xf numFmtId="0" fontId="19"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5" fillId="6" borderId="15" xfId="0" applyFont="1" applyFill="1" applyBorder="1" applyAlignment="1" applyProtection="1">
      <alignment horizontal="center" vertical="center" wrapText="1"/>
      <protection locked="0"/>
    </xf>
    <xf numFmtId="0" fontId="0" fillId="0" borderId="0" xfId="0" applyProtection="1">
      <protection locked="0"/>
    </xf>
    <xf numFmtId="0" fontId="9" fillId="6" borderId="12" xfId="0" applyFont="1" applyFill="1" applyBorder="1" applyAlignment="1" applyProtection="1">
      <alignment horizontal="center" vertical="center" wrapText="1"/>
      <protection locked="0"/>
    </xf>
    <xf numFmtId="0" fontId="14" fillId="6" borderId="0" xfId="0" applyFont="1" applyFill="1" applyProtection="1">
      <protection locked="0"/>
    </xf>
    <xf numFmtId="0" fontId="9" fillId="5" borderId="24"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protection locked="0"/>
    </xf>
    <xf numFmtId="0" fontId="2" fillId="6" borderId="0" xfId="0" applyFont="1" applyFill="1" applyBorder="1" applyAlignment="1" applyProtection="1">
      <alignment horizontal="left" vertical="center" wrapText="1"/>
      <protection locked="0"/>
    </xf>
    <xf numFmtId="0" fontId="4" fillId="6" borderId="0" xfId="0" applyFont="1" applyFill="1" applyBorder="1" applyAlignment="1" applyProtection="1">
      <alignment vertical="center" wrapText="1"/>
      <protection locked="0"/>
    </xf>
    <xf numFmtId="0" fontId="16" fillId="6" borderId="0" xfId="0" applyFont="1" applyFill="1" applyBorder="1" applyAlignment="1" applyProtection="1">
      <alignment vertical="center"/>
      <protection locked="0"/>
    </xf>
    <xf numFmtId="0" fontId="14" fillId="6" borderId="0" xfId="0" applyFont="1" applyFill="1" applyAlignment="1" applyProtection="1">
      <alignment horizontal="center"/>
      <protection locked="0"/>
    </xf>
    <xf numFmtId="0" fontId="14" fillId="6" borderId="0" xfId="0" applyFont="1" applyFill="1" applyAlignment="1" applyProtection="1">
      <alignment horizontal="justify" vertical="center" wrapText="1"/>
      <protection locked="0"/>
    </xf>
    <xf numFmtId="0" fontId="1" fillId="20" borderId="20" xfId="0" applyFont="1" applyFill="1" applyBorder="1" applyAlignment="1" applyProtection="1">
      <alignment vertical="center" wrapText="1"/>
      <protection locked="0"/>
    </xf>
    <xf numFmtId="0" fontId="1" fillId="20" borderId="21" xfId="0" applyFont="1" applyFill="1" applyBorder="1" applyAlignment="1" applyProtection="1">
      <alignment vertical="center" wrapText="1"/>
      <protection locked="0"/>
    </xf>
    <xf numFmtId="0" fontId="1" fillId="18" borderId="18" xfId="0" applyFont="1" applyFill="1" applyBorder="1" applyAlignment="1" applyProtection="1">
      <alignment horizontal="center" vertical="center" wrapText="1"/>
      <protection locked="0"/>
    </xf>
    <xf numFmtId="0" fontId="1" fillId="18" borderId="6"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18" borderId="17" xfId="0" applyFont="1" applyFill="1" applyBorder="1" applyAlignment="1" applyProtection="1">
      <alignment horizontal="center" vertical="center" wrapText="1"/>
      <protection locked="0"/>
    </xf>
    <xf numFmtId="0" fontId="1" fillId="18" borderId="17" xfId="0" applyFont="1" applyFill="1" applyBorder="1" applyAlignment="1" applyProtection="1">
      <alignment vertical="center" wrapText="1"/>
      <protection locked="0"/>
    </xf>
    <xf numFmtId="0" fontId="1" fillId="7" borderId="25"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7" borderId="1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6" fillId="7" borderId="2" xfId="0" applyFont="1" applyFill="1" applyBorder="1" applyProtection="1">
      <protection locked="0"/>
    </xf>
    <xf numFmtId="0" fontId="1" fillId="16"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5" borderId="2" xfId="0" applyFont="1" applyFill="1" applyBorder="1" applyAlignment="1" applyProtection="1">
      <alignment horizontal="center" vertical="center" wrapText="1"/>
      <protection locked="0"/>
    </xf>
    <xf numFmtId="0" fontId="1" fillId="15" borderId="16" xfId="0" applyFont="1" applyFill="1" applyBorder="1" applyAlignment="1" applyProtection="1">
      <alignment horizontal="center" vertical="center" wrapText="1"/>
      <protection locked="0"/>
    </xf>
    <xf numFmtId="0" fontId="1" fillId="19" borderId="19" xfId="0" applyFont="1" applyFill="1" applyBorder="1" applyAlignment="1" applyProtection="1">
      <alignment vertical="center" wrapText="1"/>
      <protection locked="0"/>
    </xf>
    <xf numFmtId="9" fontId="23" fillId="6" borderId="29" xfId="4" applyFont="1" applyFill="1" applyBorder="1" applyAlignment="1" applyProtection="1">
      <alignment horizontal="center" vertical="center" wrapText="1"/>
      <protection locked="0"/>
    </xf>
    <xf numFmtId="9" fontId="22" fillId="6" borderId="26" xfId="4" applyFont="1" applyFill="1" applyBorder="1" applyAlignment="1" applyProtection="1">
      <alignment horizontal="center" vertical="center" wrapText="1"/>
      <protection locked="0"/>
    </xf>
    <xf numFmtId="0" fontId="0" fillId="0" borderId="15" xfId="0" applyBorder="1" applyProtection="1">
      <protection locked="0"/>
    </xf>
    <xf numFmtId="0" fontId="15" fillId="6" borderId="15" xfId="0" applyFont="1" applyFill="1" applyBorder="1" applyAlignment="1" applyProtection="1">
      <alignment vertical="center" wrapText="1"/>
      <protection locked="0"/>
    </xf>
    <xf numFmtId="0" fontId="15" fillId="6" borderId="0" xfId="0" applyFont="1" applyFill="1" applyBorder="1" applyAlignment="1" applyProtection="1">
      <alignment vertical="center" wrapText="1"/>
      <protection locked="0"/>
    </xf>
    <xf numFmtId="0" fontId="15" fillId="6" borderId="0" xfId="0" applyFont="1" applyFill="1" applyBorder="1" applyAlignment="1" applyProtection="1">
      <alignment horizontal="justify" vertical="center" wrapText="1"/>
      <protection locked="0"/>
    </xf>
    <xf numFmtId="0" fontId="15" fillId="6" borderId="0" xfId="0" applyFont="1" applyFill="1" applyProtection="1">
      <protection locked="0"/>
    </xf>
    <xf numFmtId="9" fontId="2" fillId="6" borderId="0" xfId="4" applyFont="1" applyFill="1" applyBorder="1" applyAlignment="1" applyProtection="1">
      <alignment horizontal="center" vertical="center" wrapText="1"/>
      <protection locked="0"/>
    </xf>
    <xf numFmtId="0" fontId="14" fillId="6" borderId="0" xfId="0" applyFont="1" applyFill="1" applyBorder="1" applyProtection="1">
      <protection locked="0"/>
    </xf>
    <xf numFmtId="0" fontId="16" fillId="6" borderId="0" xfId="0" applyFont="1" applyFill="1" applyBorder="1" applyAlignment="1" applyProtection="1">
      <alignment vertical="top" wrapText="1"/>
      <protection locked="0"/>
    </xf>
    <xf numFmtId="0" fontId="16" fillId="6" borderId="0" xfId="0" applyFont="1" applyFill="1" applyBorder="1" applyAlignment="1" applyProtection="1">
      <alignment horizontal="center" vertical="center" wrapText="1"/>
      <protection locked="0"/>
    </xf>
    <xf numFmtId="0" fontId="21" fillId="6" borderId="14"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justify" vertical="center" wrapText="1"/>
      <protection locked="0"/>
    </xf>
    <xf numFmtId="0" fontId="14" fillId="6" borderId="0" xfId="0" applyFont="1" applyFill="1" applyAlignment="1" applyProtection="1">
      <alignment vertical="top" wrapText="1"/>
      <protection locked="0"/>
    </xf>
    <xf numFmtId="0" fontId="0" fillId="0" borderId="0" xfId="0" applyAlignment="1" applyProtection="1">
      <alignment horizontal="justify" vertical="center" wrapText="1"/>
      <protection locked="0"/>
    </xf>
    <xf numFmtId="0" fontId="0" fillId="0" borderId="0" xfId="0" applyBorder="1" applyProtection="1">
      <protection locked="0"/>
    </xf>
    <xf numFmtId="9" fontId="2" fillId="6" borderId="15" xfId="4" applyFont="1" applyFill="1" applyBorder="1" applyAlignment="1" applyProtection="1">
      <alignment horizontal="center" vertical="center" wrapText="1"/>
      <protection locked="0"/>
    </xf>
    <xf numFmtId="9" fontId="10" fillId="6" borderId="15" xfId="4" applyFont="1" applyFill="1" applyBorder="1" applyAlignment="1" applyProtection="1">
      <alignment horizontal="center" vertical="center" wrapText="1"/>
      <protection locked="0"/>
    </xf>
    <xf numFmtId="9" fontId="2" fillId="6" borderId="40" xfId="4" applyFont="1" applyFill="1" applyBorder="1" applyAlignment="1" applyProtection="1">
      <alignment vertical="center" wrapText="1"/>
      <protection locked="0"/>
    </xf>
    <xf numFmtId="0" fontId="8" fillId="6" borderId="24" xfId="0" applyFont="1" applyFill="1" applyBorder="1" applyAlignment="1" applyProtection="1">
      <alignment vertical="center" wrapText="1"/>
      <protection locked="0"/>
    </xf>
    <xf numFmtId="14" fontId="9" fillId="5"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18"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9" fontId="18" fillId="0" borderId="1" xfId="0" applyNumberFormat="1" applyFont="1" applyFill="1" applyBorder="1" applyAlignment="1" applyProtection="1">
      <alignment horizontal="center" vertical="center"/>
    </xf>
    <xf numFmtId="9" fontId="28" fillId="0" borderId="1" xfId="0" applyNumberFormat="1" applyFont="1" applyFill="1" applyBorder="1" applyAlignment="1" applyProtection="1">
      <alignment horizontal="center" vertical="center"/>
    </xf>
    <xf numFmtId="0" fontId="12" fillId="0" borderId="12"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9" fontId="12" fillId="0" borderId="1" xfId="4"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9" fontId="18" fillId="0" borderId="1" xfId="4"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protection locked="0"/>
    </xf>
    <xf numFmtId="9" fontId="18" fillId="0" borderId="1" xfId="4" applyNumberFormat="1" applyFont="1" applyFill="1" applyBorder="1" applyAlignment="1" applyProtection="1">
      <alignment horizontal="center" vertical="center" wrapText="1"/>
      <protection locked="0"/>
    </xf>
    <xf numFmtId="0" fontId="18" fillId="0" borderId="1" xfId="0" applyFont="1" applyFill="1" applyBorder="1" applyProtection="1">
      <protection locked="0"/>
    </xf>
    <xf numFmtId="165" fontId="12" fillId="0" borderId="1" xfId="0" applyNumberFormat="1" applyFont="1" applyFill="1" applyBorder="1" applyAlignment="1" applyProtection="1">
      <alignment horizontal="center" vertical="center" wrapText="1"/>
    </xf>
    <xf numFmtId="9" fontId="12" fillId="0" borderId="1" xfId="0" applyNumberFormat="1" applyFont="1" applyFill="1" applyBorder="1" applyAlignment="1" applyProtection="1">
      <alignment horizontal="left" vertical="center" wrapText="1"/>
    </xf>
    <xf numFmtId="9" fontId="9" fillId="0" borderId="1" xfId="0" applyNumberFormat="1" applyFont="1" applyFill="1" applyBorder="1" applyAlignment="1" applyProtection="1">
      <alignment horizontal="center" vertical="center"/>
    </xf>
    <xf numFmtId="0" fontId="18" fillId="0" borderId="12" xfId="0" applyFont="1" applyFill="1" applyBorder="1" applyAlignment="1" applyProtection="1">
      <alignment vertical="center" wrapText="1"/>
    </xf>
    <xf numFmtId="0" fontId="9" fillId="6" borderId="1" xfId="0" applyFont="1" applyFill="1" applyBorder="1" applyAlignment="1" applyProtection="1">
      <alignment horizontal="center" vertical="center" wrapText="1"/>
    </xf>
    <xf numFmtId="0" fontId="18" fillId="6" borderId="1" xfId="0" applyFont="1" applyFill="1" applyBorder="1" applyAlignment="1" applyProtection="1">
      <alignment vertical="center" wrapText="1"/>
    </xf>
    <xf numFmtId="0" fontId="12" fillId="6" borderId="1" xfId="0" applyFont="1" applyFill="1" applyBorder="1" applyAlignment="1" applyProtection="1">
      <alignment horizontal="left" vertical="center" wrapText="1"/>
    </xf>
    <xf numFmtId="9" fontId="12" fillId="6" borderId="1" xfId="0" applyNumberFormat="1"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wrapText="1"/>
    </xf>
    <xf numFmtId="9" fontId="12" fillId="6" borderId="1" xfId="0" applyNumberFormat="1" applyFont="1" applyFill="1" applyBorder="1" applyAlignment="1" applyProtection="1">
      <alignment horizontal="left" vertical="center" wrapText="1"/>
    </xf>
    <xf numFmtId="9" fontId="18" fillId="6" borderId="1" xfId="0" applyNumberFormat="1" applyFont="1" applyFill="1" applyBorder="1" applyAlignment="1" applyProtection="1">
      <alignment horizontal="center" vertical="center"/>
    </xf>
    <xf numFmtId="9" fontId="28" fillId="6" borderId="1" xfId="0" applyNumberFormat="1" applyFont="1" applyFill="1" applyBorder="1" applyAlignment="1" applyProtection="1">
      <alignment horizontal="center" vertical="center"/>
    </xf>
    <xf numFmtId="0" fontId="18" fillId="6" borderId="1" xfId="0" applyFont="1" applyFill="1" applyBorder="1" applyAlignment="1" applyProtection="1">
      <alignment horizontal="center" vertical="center"/>
    </xf>
    <xf numFmtId="0" fontId="18" fillId="6" borderId="12" xfId="0" applyFont="1" applyFill="1" applyBorder="1" applyAlignment="1" applyProtection="1">
      <alignment vertical="center" wrapText="1"/>
    </xf>
    <xf numFmtId="10" fontId="18" fillId="6" borderId="1" xfId="0" applyNumberFormat="1" applyFont="1" applyFill="1" applyBorder="1" applyAlignment="1" applyProtection="1">
      <alignment horizontal="center" vertical="center" wrapText="1"/>
      <protection locked="0"/>
    </xf>
    <xf numFmtId="9" fontId="12" fillId="6" borderId="1" xfId="4" applyFont="1" applyFill="1" applyBorder="1" applyAlignment="1" applyProtection="1">
      <alignment horizontal="center" vertical="center" wrapText="1"/>
    </xf>
    <xf numFmtId="0" fontId="18" fillId="6" borderId="1" xfId="0" applyFont="1" applyFill="1" applyBorder="1" applyAlignment="1" applyProtection="1">
      <alignment horizontal="justify" vertical="center" wrapText="1"/>
      <protection locked="0"/>
    </xf>
    <xf numFmtId="9" fontId="18" fillId="6" borderId="1" xfId="4" applyFont="1" applyFill="1" applyBorder="1" applyAlignment="1" applyProtection="1">
      <alignment horizontal="center" vertical="center" wrapText="1"/>
      <protection locked="0"/>
    </xf>
    <xf numFmtId="9" fontId="18" fillId="6" borderId="1" xfId="0" applyNumberFormat="1" applyFont="1" applyFill="1" applyBorder="1" applyAlignment="1" applyProtection="1">
      <alignment horizontal="center" vertical="center" wrapText="1"/>
      <protection locked="0"/>
    </xf>
    <xf numFmtId="0" fontId="18" fillId="6" borderId="1" xfId="0" applyFont="1" applyFill="1" applyBorder="1" applyAlignment="1" applyProtection="1">
      <alignment horizontal="left" vertical="center" wrapText="1"/>
      <protection locked="0"/>
    </xf>
    <xf numFmtId="0" fontId="18" fillId="6" borderId="1" xfId="0" applyFont="1" applyFill="1" applyBorder="1" applyProtection="1">
      <protection locked="0"/>
    </xf>
    <xf numFmtId="0" fontId="29" fillId="0" borderId="1" xfId="0" applyFont="1" applyFill="1" applyBorder="1" applyAlignment="1" applyProtection="1">
      <alignment vertical="center" wrapText="1"/>
    </xf>
    <xf numFmtId="3" fontId="18" fillId="0" borderId="1" xfId="0" applyNumberFormat="1" applyFont="1" applyFill="1" applyBorder="1" applyAlignment="1" applyProtection="1">
      <alignment horizontal="center" vertical="center"/>
    </xf>
    <xf numFmtId="0" fontId="29" fillId="0" borderId="1" xfId="0" applyFont="1" applyFill="1" applyBorder="1" applyAlignment="1" applyProtection="1">
      <alignment horizontal="center" vertical="center" wrapText="1"/>
    </xf>
    <xf numFmtId="9" fontId="18" fillId="0" borderId="1" xfId="0" applyNumberFormat="1" applyFont="1" applyFill="1" applyBorder="1" applyAlignment="1" applyProtection="1">
      <alignment horizontal="center" vertical="center" wrapText="1"/>
    </xf>
    <xf numFmtId="9" fontId="18" fillId="0" borderId="12"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xf>
    <xf numFmtId="0" fontId="18" fillId="0" borderId="1" xfId="0" applyNumberFormat="1" applyFont="1" applyFill="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1" fillId="0" borderId="1" xfId="0" applyFont="1" applyFill="1" applyBorder="1" applyAlignment="1" applyProtection="1">
      <alignment vertical="center" wrapText="1"/>
    </xf>
    <xf numFmtId="0" fontId="31" fillId="0" borderId="1" xfId="0" applyFont="1" applyFill="1" applyBorder="1" applyAlignment="1" applyProtection="1">
      <alignment horizontal="justify" vertical="center" wrapText="1"/>
    </xf>
    <xf numFmtId="9" fontId="31" fillId="0" borderId="1" xfId="0" applyNumberFormat="1"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9" fontId="31" fillId="0" borderId="1" xfId="4"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9" fontId="31" fillId="0" borderId="1" xfId="4" applyFont="1" applyFill="1" applyBorder="1" applyAlignment="1" applyProtection="1">
      <alignment horizontal="center" vertical="center" wrapText="1"/>
      <protection locked="0"/>
    </xf>
    <xf numFmtId="0" fontId="31" fillId="0"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center" vertical="center" wrapText="1"/>
      <protection locked="0"/>
    </xf>
    <xf numFmtId="9" fontId="31"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protection locked="0"/>
    </xf>
    <xf numFmtId="0" fontId="31" fillId="0" borderId="1" xfId="0" applyFont="1" applyFill="1" applyBorder="1" applyProtection="1">
      <protection locked="0"/>
    </xf>
    <xf numFmtId="165" fontId="31" fillId="0" borderId="1" xfId="4" applyNumberFormat="1" applyFont="1" applyFill="1" applyBorder="1" applyAlignment="1" applyProtection="1">
      <alignment horizontal="center"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center" vertical="center"/>
    </xf>
    <xf numFmtId="9" fontId="31" fillId="0" borderId="1" xfId="4" applyFont="1" applyFill="1" applyBorder="1" applyAlignment="1" applyProtection="1">
      <alignment horizontal="center" vertical="center"/>
    </xf>
    <xf numFmtId="10" fontId="27" fillId="6" borderId="15" xfId="4" applyNumberFormat="1" applyFont="1" applyFill="1" applyBorder="1" applyAlignment="1" applyProtection="1">
      <alignment horizontal="center" vertical="center" wrapText="1"/>
      <protection locked="0"/>
    </xf>
    <xf numFmtId="9" fontId="31" fillId="0" borderId="1" xfId="4"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9" fontId="31" fillId="0" borderId="1" xfId="4"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11" fillId="21" borderId="42"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wrapText="1"/>
      <protection locked="0"/>
    </xf>
    <xf numFmtId="10" fontId="18" fillId="0" borderId="1" xfId="4" applyNumberFormat="1" applyFont="1" applyFill="1" applyBorder="1" applyAlignment="1" applyProtection="1">
      <alignment horizontal="center" vertical="center" wrapText="1"/>
      <protection locked="0"/>
    </xf>
    <xf numFmtId="10" fontId="18" fillId="6" borderId="1" xfId="4" applyNumberFormat="1" applyFont="1" applyFill="1" applyBorder="1" applyAlignment="1" applyProtection="1">
      <alignment horizontal="center" vertical="center" wrapText="1"/>
      <protection locked="0"/>
    </xf>
    <xf numFmtId="10" fontId="33" fillId="6" borderId="15" xfId="4" applyNumberFormat="1" applyFont="1" applyFill="1" applyBorder="1" applyAlignment="1" applyProtection="1">
      <alignment horizontal="center" vertical="center" wrapText="1"/>
      <protection locked="0"/>
    </xf>
    <xf numFmtId="0" fontId="8" fillId="6" borderId="42" xfId="0" applyFont="1" applyFill="1" applyBorder="1" applyAlignment="1" applyProtection="1">
      <alignment vertical="center" wrapText="1"/>
      <protection locked="0"/>
    </xf>
    <xf numFmtId="0" fontId="9" fillId="6" borderId="43" xfId="0" applyFont="1" applyFill="1" applyBorder="1" applyAlignment="1" applyProtection="1">
      <alignment horizontal="center" vertical="center" wrapText="1"/>
      <protection locked="0"/>
    </xf>
    <xf numFmtId="0" fontId="9" fillId="5" borderId="42" xfId="0" applyFont="1" applyFill="1" applyBorder="1" applyAlignment="1" applyProtection="1">
      <alignment horizontal="center" vertical="center" wrapText="1"/>
      <protection locked="0"/>
    </xf>
    <xf numFmtId="14" fontId="9" fillId="5" borderId="2"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protection locked="0"/>
    </xf>
    <xf numFmtId="10" fontId="18"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justify" vertical="center" wrapText="1"/>
      <protection locked="0"/>
    </xf>
    <xf numFmtId="0" fontId="34" fillId="0" borderId="1" xfId="0" applyFont="1" applyFill="1" applyBorder="1" applyAlignment="1" applyProtection="1">
      <alignment horizontal="justify" vertical="center" wrapText="1"/>
      <protection locked="0"/>
    </xf>
    <xf numFmtId="0" fontId="17" fillId="6" borderId="1" xfId="0" applyFont="1" applyFill="1" applyBorder="1" applyAlignment="1" applyProtection="1">
      <alignment horizontal="justify" vertical="center" wrapText="1"/>
      <protection locked="0"/>
    </xf>
    <xf numFmtId="9" fontId="34" fillId="0" borderId="1" xfId="4" applyFont="1" applyFill="1" applyBorder="1" applyAlignment="1" applyProtection="1">
      <alignment horizontal="justify" vertical="center" wrapText="1"/>
    </xf>
    <xf numFmtId="10" fontId="9" fillId="6" borderId="15" xfId="4" applyNumberFormat="1" applyFont="1" applyFill="1" applyBorder="1" applyAlignment="1" applyProtection="1">
      <alignment horizontal="center" vertical="center" wrapText="1"/>
      <protection locked="0"/>
    </xf>
    <xf numFmtId="0" fontId="34" fillId="6" borderId="1" xfId="0" applyFont="1" applyFill="1" applyBorder="1" applyAlignment="1" applyProtection="1">
      <alignment horizontal="justify" vertical="center" wrapText="1"/>
      <protection locked="0"/>
    </xf>
    <xf numFmtId="0" fontId="18" fillId="6" borderId="15" xfId="0" applyFont="1" applyFill="1" applyBorder="1" applyAlignment="1" applyProtection="1">
      <alignment vertical="center" wrapText="1"/>
      <protection locked="0"/>
    </xf>
    <xf numFmtId="10" fontId="16" fillId="6" borderId="0" xfId="0" applyNumberFormat="1" applyFont="1" applyFill="1" applyBorder="1" applyAlignment="1" applyProtection="1">
      <alignment horizontal="center" vertical="center" wrapText="1"/>
      <protection locked="0"/>
    </xf>
    <xf numFmtId="9" fontId="9" fillId="0" borderId="1" xfId="4" applyFont="1" applyFill="1" applyBorder="1" applyAlignment="1" applyProtection="1">
      <alignment horizontal="center" vertical="center" wrapText="1"/>
    </xf>
    <xf numFmtId="9" fontId="9" fillId="6" borderId="1" xfId="4" applyFont="1" applyFill="1" applyBorder="1" applyAlignment="1" applyProtection="1">
      <alignment horizontal="center" vertical="center" wrapText="1"/>
    </xf>
    <xf numFmtId="9" fontId="30" fillId="0" borderId="1" xfId="4"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protection locked="0"/>
    </xf>
    <xf numFmtId="14" fontId="9" fillId="5" borderId="0" xfId="0" applyNumberFormat="1"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4" fillId="6" borderId="0" xfId="0" applyFont="1" applyFill="1" applyAlignment="1" applyProtection="1">
      <alignment vertical="center" wrapText="1"/>
      <protection locked="0"/>
    </xf>
    <xf numFmtId="0" fontId="16" fillId="6" borderId="0"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wrapText="1"/>
      <protection locked="0"/>
    </xf>
    <xf numFmtId="0" fontId="11" fillId="21" borderId="2"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1" fillId="20" borderId="21"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top" wrapText="1"/>
      <protection locked="0"/>
    </xf>
    <xf numFmtId="0" fontId="1" fillId="7" borderId="9" xfId="0" applyFont="1" applyFill="1" applyBorder="1" applyAlignment="1" applyProtection="1">
      <alignment horizontal="center" vertical="center" wrapText="1"/>
      <protection locked="0"/>
    </xf>
    <xf numFmtId="0" fontId="25" fillId="10" borderId="41" xfId="0" applyFont="1" applyFill="1" applyBorder="1" applyAlignment="1" applyProtection="1">
      <alignment horizontal="center" vertical="center"/>
      <protection locked="0"/>
    </xf>
    <xf numFmtId="0" fontId="25" fillId="10" borderId="25" xfId="0" applyFont="1" applyFill="1" applyBorder="1" applyAlignment="1" applyProtection="1">
      <alignment horizontal="center" vertical="center"/>
      <protection locked="0"/>
    </xf>
    <xf numFmtId="0" fontId="25" fillId="10" borderId="11" xfId="0" applyFont="1" applyFill="1" applyBorder="1" applyAlignment="1" applyProtection="1">
      <alignment horizontal="center" vertical="center"/>
      <protection locked="0"/>
    </xf>
    <xf numFmtId="22" fontId="25" fillId="23" borderId="38" xfId="0" applyNumberFormat="1" applyFont="1" applyFill="1" applyBorder="1" applyAlignment="1" applyProtection="1">
      <alignment horizontal="center" vertical="center"/>
      <protection locked="0"/>
    </xf>
    <xf numFmtId="22" fontId="25" fillId="23" borderId="32" xfId="0" applyNumberFormat="1" applyFont="1" applyFill="1" applyBorder="1" applyAlignment="1" applyProtection="1">
      <alignment horizontal="center" vertical="center"/>
      <protection locked="0"/>
    </xf>
    <xf numFmtId="22" fontId="25" fillId="23" borderId="9" xfId="0" applyNumberFormat="1" applyFont="1" applyFill="1" applyBorder="1" applyAlignment="1" applyProtection="1">
      <alignment horizontal="center" vertical="center"/>
      <protection locked="0"/>
    </xf>
    <xf numFmtId="0" fontId="14" fillId="6" borderId="0" xfId="0" applyFont="1" applyFill="1" applyBorder="1" applyAlignment="1" applyProtection="1">
      <alignment horizontal="center"/>
      <protection locked="0"/>
    </xf>
    <xf numFmtId="0" fontId="16" fillId="6" borderId="0"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4" fillId="16" borderId="1"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11" fillId="21" borderId="30" xfId="0" applyFont="1" applyFill="1" applyBorder="1" applyAlignment="1" applyProtection="1">
      <alignment horizontal="center" vertical="center" wrapText="1"/>
      <protection locked="0"/>
    </xf>
    <xf numFmtId="0" fontId="11" fillId="21" borderId="4" xfId="0" applyFont="1" applyFill="1" applyBorder="1" applyAlignment="1" applyProtection="1">
      <alignment horizontal="center" vertical="center" wrapText="1"/>
      <protection locked="0"/>
    </xf>
    <xf numFmtId="0" fontId="11" fillId="21" borderId="27" xfId="0" applyFont="1" applyFill="1" applyBorder="1" applyAlignment="1" applyProtection="1">
      <alignment horizontal="center" vertical="center" wrapText="1"/>
      <protection locked="0"/>
    </xf>
    <xf numFmtId="0" fontId="11" fillId="21" borderId="2" xfId="0" applyFont="1" applyFill="1" applyBorder="1" applyAlignment="1" applyProtection="1">
      <alignment horizontal="center" vertical="center" wrapText="1"/>
      <protection locked="0"/>
    </xf>
    <xf numFmtId="0" fontId="11" fillId="21" borderId="16"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16" borderId="2"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xf numFmtId="0" fontId="1" fillId="11" borderId="4"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protection locked="0"/>
    </xf>
    <xf numFmtId="0" fontId="1" fillId="15" borderId="27" xfId="0" applyFont="1" applyFill="1" applyBorder="1" applyAlignment="1" applyProtection="1">
      <alignment horizontal="center" vertical="center" wrapText="1"/>
      <protection locked="0"/>
    </xf>
    <xf numFmtId="0" fontId="1" fillId="15" borderId="31"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21" fillId="6" borderId="12" xfId="0" applyFont="1" applyFill="1" applyBorder="1" applyAlignment="1" applyProtection="1">
      <alignment horizontal="center" vertical="center" wrapText="1"/>
      <protection locked="0"/>
    </xf>
    <xf numFmtId="0" fontId="21" fillId="6" borderId="13"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center" vertical="center" wrapText="1"/>
      <protection locked="0"/>
    </xf>
    <xf numFmtId="0" fontId="24" fillId="22" borderId="15" xfId="0" applyFont="1" applyFill="1" applyBorder="1" applyAlignment="1" applyProtection="1">
      <alignment horizontal="center" vertical="center" wrapText="1"/>
      <protection locked="0"/>
    </xf>
    <xf numFmtId="0" fontId="1" fillId="8" borderId="4"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16" fillId="6" borderId="0" xfId="0" applyFont="1" applyFill="1" applyBorder="1" applyAlignment="1" applyProtection="1">
      <alignment horizontal="justify" vertical="center" wrapText="1"/>
      <protection locked="0"/>
    </xf>
    <xf numFmtId="0" fontId="21" fillId="6" borderId="12" xfId="0" applyFont="1" applyFill="1" applyBorder="1" applyAlignment="1" applyProtection="1">
      <alignment horizontal="center" vertical="top" wrapText="1"/>
      <protection locked="0"/>
    </xf>
    <xf numFmtId="0" fontId="21" fillId="6" borderId="13" xfId="0" applyFont="1" applyFill="1" applyBorder="1" applyAlignment="1" applyProtection="1">
      <alignment horizontal="center" vertical="top" wrapText="1"/>
      <protection locked="0"/>
    </xf>
    <xf numFmtId="0" fontId="21" fillId="6" borderId="7" xfId="0" applyFont="1" applyFill="1" applyBorder="1" applyAlignment="1" applyProtection="1">
      <alignment horizontal="center" vertical="top" wrapText="1"/>
      <protection locked="0"/>
    </xf>
    <xf numFmtId="0" fontId="1" fillId="20" borderId="21" xfId="0" applyFont="1" applyFill="1" applyBorder="1" applyAlignment="1" applyProtection="1">
      <alignment horizontal="center" vertical="center" wrapText="1"/>
      <protection locked="0"/>
    </xf>
    <xf numFmtId="0" fontId="26" fillId="19" borderId="36" xfId="0" applyFont="1" applyFill="1" applyBorder="1" applyAlignment="1" applyProtection="1">
      <alignment horizontal="center" vertical="center" wrapText="1"/>
      <protection locked="0"/>
    </xf>
    <xf numFmtId="0" fontId="0" fillId="0" borderId="37" xfId="0" applyBorder="1" applyAlignment="1" applyProtection="1">
      <protection locked="0"/>
    </xf>
    <xf numFmtId="0" fontId="4" fillId="18" borderId="33" xfId="0" applyFont="1" applyFill="1" applyBorder="1" applyAlignment="1" applyProtection="1">
      <alignment horizontal="center" vertical="center" wrapText="1"/>
      <protection locked="0"/>
    </xf>
    <xf numFmtId="0" fontId="4" fillId="18" borderId="28" xfId="0" applyFont="1" applyFill="1" applyBorder="1" applyAlignment="1" applyProtection="1">
      <alignment horizontal="center" vertical="center" wrapText="1"/>
      <protection locked="0"/>
    </xf>
    <xf numFmtId="0" fontId="4" fillId="18" borderId="34" xfId="0" applyFont="1" applyFill="1" applyBorder="1" applyAlignment="1" applyProtection="1">
      <alignment horizontal="center" vertical="center" wrapText="1"/>
      <protection locked="0"/>
    </xf>
    <xf numFmtId="0" fontId="4" fillId="18" borderId="0" xfId="0" applyFont="1" applyFill="1" applyBorder="1" applyAlignment="1" applyProtection="1">
      <alignment horizontal="center" vertical="center" wrapText="1"/>
      <protection locked="0"/>
    </xf>
    <xf numFmtId="0" fontId="4" fillId="18" borderId="35" xfId="0" applyFont="1" applyFill="1" applyBorder="1" applyAlignment="1" applyProtection="1">
      <alignment horizontal="center" vertical="center" wrapText="1"/>
      <protection locked="0"/>
    </xf>
    <xf numFmtId="0" fontId="4" fillId="18" borderId="14"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top" wrapText="1"/>
      <protection locked="0"/>
    </xf>
    <xf numFmtId="0" fontId="15" fillId="6" borderId="13" xfId="0" applyFont="1" applyFill="1" applyBorder="1" applyAlignment="1" applyProtection="1">
      <alignment horizontal="center" vertical="top" wrapText="1"/>
      <protection locked="0"/>
    </xf>
    <xf numFmtId="0" fontId="16" fillId="6" borderId="0" xfId="0" applyFont="1" applyFill="1" applyBorder="1" applyAlignment="1" applyProtection="1">
      <alignment horizontal="right" vertical="center" wrapText="1"/>
      <protection locked="0"/>
    </xf>
    <xf numFmtId="0" fontId="21" fillId="6" borderId="38" xfId="0" applyFont="1" applyFill="1" applyBorder="1" applyAlignment="1" applyProtection="1">
      <alignment horizontal="center" vertical="center" wrapText="1"/>
      <protection locked="0"/>
    </xf>
    <xf numFmtId="0" fontId="21" fillId="6" borderId="32" xfId="0" applyFont="1" applyFill="1" applyBorder="1" applyAlignment="1" applyProtection="1">
      <alignment horizontal="center" vertical="center" wrapText="1"/>
      <protection locked="0"/>
    </xf>
    <xf numFmtId="0" fontId="21" fillId="6" borderId="9" xfId="0" applyFont="1" applyFill="1" applyBorder="1" applyAlignment="1" applyProtection="1">
      <alignment horizontal="center" vertical="center" wrapText="1"/>
      <protection locked="0"/>
    </xf>
    <xf numFmtId="0" fontId="23" fillId="17" borderId="39" xfId="0" applyFont="1" applyFill="1" applyBorder="1" applyAlignment="1" applyProtection="1">
      <alignment horizontal="center" vertical="center" wrapText="1"/>
      <protection locked="0"/>
    </xf>
    <xf numFmtId="0" fontId="23" fillId="17" borderId="37" xfId="0" applyFont="1" applyFill="1" applyBorder="1" applyAlignment="1" applyProtection="1">
      <alignment horizontal="center" vertical="center" wrapText="1"/>
      <protection locked="0"/>
    </xf>
    <xf numFmtId="0" fontId="23" fillId="17" borderId="26" xfId="0" applyFont="1" applyFill="1" applyBorder="1" applyAlignment="1" applyProtection="1">
      <alignment horizontal="center" vertical="center" wrapText="1"/>
      <protection locked="0"/>
    </xf>
    <xf numFmtId="0" fontId="24" fillId="11" borderId="15" xfId="0" applyFont="1" applyFill="1" applyBorder="1" applyAlignment="1" applyProtection="1">
      <alignment horizontal="center" vertical="center" wrapText="1"/>
      <protection locked="0"/>
    </xf>
    <xf numFmtId="0" fontId="24" fillId="17" borderId="15"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7" borderId="32" xfId="0" applyFont="1" applyFill="1" applyBorder="1" applyAlignment="1" applyProtection="1">
      <alignment horizontal="center" vertical="center" wrapText="1"/>
      <protection locked="0"/>
    </xf>
    <xf numFmtId="0" fontId="1" fillId="7" borderId="28" xfId="0" applyFont="1" applyFill="1" applyBorder="1" applyAlignment="1" applyProtection="1">
      <alignment horizontal="center" vertical="center" wrapText="1"/>
      <protection locked="0"/>
    </xf>
    <xf numFmtId="0" fontId="1" fillId="7" borderId="9" xfId="0" applyFont="1" applyFill="1" applyBorder="1" applyAlignment="1" applyProtection="1">
      <alignment horizontal="center" vertical="center" wrapText="1"/>
      <protection locked="0"/>
    </xf>
  </cellXfs>
  <cellStyles count="9">
    <cellStyle name="Amarillo" xfId="1"/>
    <cellStyle name="Millares 2" xfId="2"/>
    <cellStyle name="Normal" xfId="0" builtinId="0"/>
    <cellStyle name="Normal 2" xfId="3"/>
    <cellStyle name="Porcentaje" xfId="4" builtinId="5"/>
    <cellStyle name="Porcentaje 2" xfId="5"/>
    <cellStyle name="Porcentual 2" xfId="6"/>
    <cellStyle name="Rojo" xfId="7"/>
    <cellStyle name="Verde" xfId="8"/>
  </cellStyles>
  <dxfs count="64">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2536" name="AutoShape 38" descr="Resultado de imagen para boton agregar icono">
          <a:extLst>
            <a:ext uri="{FF2B5EF4-FFF2-40B4-BE49-F238E27FC236}">
              <a16:creationId xmlns:a16="http://schemas.microsoft.com/office/drawing/2014/main" id="{E2A2A68A-38F3-443F-8D10-9FB7602B76FD}"/>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2537" name="AutoShape 39" descr="Resultado de imagen para boton agregar icono">
          <a:extLst>
            <a:ext uri="{FF2B5EF4-FFF2-40B4-BE49-F238E27FC236}">
              <a16:creationId xmlns:a16="http://schemas.microsoft.com/office/drawing/2014/main" id="{29201230-BBE5-4423-980E-1A04ABD1E7FB}"/>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2538" name="AutoShape 40" descr="Resultado de imagen para boton agregar icono">
          <a:extLst>
            <a:ext uri="{FF2B5EF4-FFF2-40B4-BE49-F238E27FC236}">
              <a16:creationId xmlns:a16="http://schemas.microsoft.com/office/drawing/2014/main" id="{D9AB8D5F-C94A-41AA-AD76-7A6DB0912E66}"/>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2539" name="AutoShape 42" descr="Z">
          <a:extLst>
            <a:ext uri="{FF2B5EF4-FFF2-40B4-BE49-F238E27FC236}">
              <a16:creationId xmlns:a16="http://schemas.microsoft.com/office/drawing/2014/main" id="{6471363A-FC43-4A03-9323-6FE65EE9A98A}"/>
            </a:ext>
          </a:extLst>
        </xdr:cNvPr>
        <xdr:cNvSpPr>
          <a:spLocks noChangeAspect="1" noChangeArrowheads="1"/>
        </xdr:cNvSpPr>
      </xdr:nvSpPr>
      <xdr:spPr bwMode="auto">
        <a:xfrm>
          <a:off x="12239625"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8F2FCABC-F6B3-4555-81C9-9AC2C8AFAA63}"/>
            </a:ext>
          </a:extLst>
        </xdr:cNvPr>
        <xdr:cNvSpPr>
          <a:spLocks noChangeArrowheads="1"/>
        </xdr:cNvSpPr>
      </xdr:nvSpPr>
      <xdr:spPr bwMode="auto">
        <a:xfrm>
          <a:off x="11982450" y="2800350"/>
          <a:ext cx="0" cy="533400"/>
        </a:xfrm>
        <a:prstGeom prst="rect">
          <a:avLst/>
        </a:prstGeom>
        <a:noFill/>
        <a:ln>
          <a:noFill/>
        </a:ln>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T85"/>
  <sheetViews>
    <sheetView showGridLines="0" tabSelected="1" topLeftCell="AG23" zoomScale="80" zoomScaleNormal="80" workbookViewId="0">
      <selection activeCell="AN24" sqref="AN24"/>
    </sheetView>
  </sheetViews>
  <sheetFormatPr baseColWidth="10" defaultColWidth="0" defaultRowHeight="15" zeroHeight="1" x14ac:dyDescent="0.25"/>
  <cols>
    <col min="1" max="1" width="38.7109375" style="35" customWidth="1"/>
    <col min="2" max="2" width="69" style="35" customWidth="1"/>
    <col min="3" max="3" width="36.42578125" style="35" customWidth="1"/>
    <col min="4" max="4" width="69.28515625" style="81" customWidth="1"/>
    <col min="5" max="5" width="18.28515625" style="35" customWidth="1"/>
    <col min="6" max="6" width="24.28515625" style="35" customWidth="1"/>
    <col min="7" max="7" width="50.7109375" style="35" customWidth="1"/>
    <col min="8" max="8" width="87.42578125" style="35" customWidth="1"/>
    <col min="9" max="9" width="33.85546875" style="35" customWidth="1"/>
    <col min="10" max="10" width="28" style="35" customWidth="1"/>
    <col min="11" max="11" width="35" style="35" customWidth="1"/>
    <col min="12" max="12" width="8.140625" style="35" customWidth="1"/>
    <col min="13" max="13" width="8.7109375" style="35" customWidth="1"/>
    <col min="14" max="14" width="9.42578125" style="35" customWidth="1"/>
    <col min="15" max="15" width="8.140625" style="35" customWidth="1"/>
    <col min="16" max="16" width="20.85546875" style="35" customWidth="1"/>
    <col min="17" max="17" width="14.42578125" style="35" customWidth="1"/>
    <col min="18" max="18" width="18.140625" style="35" customWidth="1"/>
    <col min="19" max="19" width="14.7109375" style="35" customWidth="1"/>
    <col min="20" max="20" width="45.7109375" style="35" customWidth="1"/>
    <col min="21" max="21" width="11.42578125" style="35" customWidth="1"/>
    <col min="22" max="22" width="18.85546875" style="35" customWidth="1"/>
    <col min="23" max="23" width="14.140625" style="35" customWidth="1"/>
    <col min="24" max="24" width="21.28515625" style="35" customWidth="1"/>
    <col min="25" max="25" width="74" style="35" customWidth="1"/>
    <col min="26" max="26" width="17.7109375" style="35" customWidth="1"/>
    <col min="27" max="27" width="19.7109375" style="35" customWidth="1"/>
    <col min="28" max="29" width="16.42578125" style="35" customWidth="1"/>
    <col min="30" max="30" width="43" style="35" customWidth="1"/>
    <col min="31" max="31" width="17.85546875" style="35" customWidth="1"/>
    <col min="32" max="34" width="11.42578125" style="35" customWidth="1"/>
    <col min="35" max="35" width="53.7109375" style="35" customWidth="1"/>
    <col min="36" max="36" width="21" style="35" customWidth="1"/>
    <col min="37" max="38" width="11.42578125" style="35" customWidth="1"/>
    <col min="39" max="39" width="14.85546875" style="35" customWidth="1"/>
    <col min="40" max="40" width="30.85546875" style="35" customWidth="1"/>
    <col min="41" max="41" width="24.42578125" style="35" customWidth="1"/>
    <col min="42" max="42" width="24.140625" style="35" customWidth="1"/>
    <col min="43" max="43" width="19.140625" style="35" customWidth="1"/>
    <col min="44" max="44" width="20.28515625" style="35" customWidth="1"/>
    <col min="45" max="45" width="21.85546875" style="35" customWidth="1"/>
    <col min="46" max="46" width="19.85546875" style="35" customWidth="1"/>
    <col min="47" max="16384" width="0" style="35" hidden="1"/>
  </cols>
  <sheetData>
    <row r="1" spans="1:46" ht="40.5" customHeight="1" x14ac:dyDescent="0.25">
      <c r="A1" s="205" t="s">
        <v>0</v>
      </c>
      <c r="B1" s="206"/>
      <c r="C1" s="206"/>
      <c r="D1" s="206"/>
      <c r="E1" s="206"/>
      <c r="F1" s="206"/>
      <c r="G1" s="206"/>
      <c r="H1" s="207"/>
      <c r="I1" s="188"/>
      <c r="J1" s="188"/>
      <c r="K1" s="188"/>
      <c r="L1" s="188"/>
      <c r="M1" s="188"/>
      <c r="N1" s="188"/>
      <c r="O1" s="188"/>
      <c r="P1" s="188"/>
      <c r="Q1" s="188"/>
      <c r="R1" s="188"/>
      <c r="S1" s="188"/>
      <c r="T1" s="188"/>
      <c r="U1" s="188"/>
      <c r="V1" s="188"/>
    </row>
    <row r="2" spans="1:46" ht="40.5" customHeight="1" thickBot="1" x14ac:dyDescent="0.3">
      <c r="A2" s="202" t="s">
        <v>1</v>
      </c>
      <c r="B2" s="203"/>
      <c r="C2" s="203"/>
      <c r="D2" s="203"/>
      <c r="E2" s="203"/>
      <c r="F2" s="203"/>
      <c r="G2" s="203"/>
      <c r="H2" s="204"/>
      <c r="I2" s="188"/>
      <c r="J2" s="188"/>
      <c r="K2" s="188"/>
      <c r="L2" s="188"/>
      <c r="M2" s="188"/>
      <c r="N2" s="188"/>
      <c r="O2" s="188"/>
      <c r="P2" s="188"/>
      <c r="Q2" s="188"/>
      <c r="R2" s="188"/>
      <c r="S2" s="188"/>
      <c r="T2" s="188"/>
      <c r="U2" s="188"/>
      <c r="V2" s="188"/>
    </row>
    <row r="3" spans="1:46" ht="36.75" customHeight="1" x14ac:dyDescent="0.25">
      <c r="A3" s="86" t="s">
        <v>2</v>
      </c>
      <c r="B3" s="36">
        <v>2019</v>
      </c>
      <c r="C3" s="214" t="s">
        <v>3</v>
      </c>
      <c r="D3" s="215"/>
      <c r="E3" s="215"/>
      <c r="F3" s="215"/>
      <c r="G3" s="215"/>
      <c r="H3" s="216"/>
      <c r="I3" s="188"/>
      <c r="J3" s="188"/>
      <c r="K3" s="188"/>
      <c r="L3" s="188"/>
      <c r="M3" s="188"/>
      <c r="N3" s="188"/>
      <c r="O3" s="188"/>
      <c r="P3" s="188"/>
      <c r="Q3" s="188"/>
      <c r="R3" s="188"/>
      <c r="S3" s="188"/>
      <c r="T3" s="188"/>
      <c r="U3" s="188"/>
      <c r="V3" s="188"/>
      <c r="W3" s="37"/>
      <c r="X3" s="37"/>
      <c r="Y3" s="37"/>
      <c r="Z3" s="37"/>
      <c r="AA3" s="37"/>
      <c r="AB3" s="37"/>
      <c r="AC3" s="37"/>
      <c r="AD3" s="37"/>
      <c r="AE3" s="37"/>
      <c r="AF3" s="37"/>
      <c r="AG3" s="37"/>
      <c r="AH3" s="37"/>
      <c r="AI3" s="37"/>
      <c r="AJ3" s="37"/>
      <c r="AK3" s="37"/>
      <c r="AL3" s="37"/>
      <c r="AM3" s="37"/>
      <c r="AN3" s="37"/>
      <c r="AO3" s="37"/>
      <c r="AP3" s="37"/>
      <c r="AQ3" s="37"/>
      <c r="AR3" s="37"/>
      <c r="AS3" s="37"/>
      <c r="AT3" s="37"/>
    </row>
    <row r="4" spans="1:46" ht="36.75" customHeight="1" thickBot="1" x14ac:dyDescent="0.3">
      <c r="A4" s="86" t="s">
        <v>4</v>
      </c>
      <c r="B4" s="36" t="s">
        <v>5</v>
      </c>
      <c r="C4" s="160" t="s">
        <v>6</v>
      </c>
      <c r="D4" s="191" t="s">
        <v>7</v>
      </c>
      <c r="E4" s="217" t="s">
        <v>8</v>
      </c>
      <c r="F4" s="217"/>
      <c r="G4" s="217"/>
      <c r="H4" s="218"/>
      <c r="I4" s="188"/>
      <c r="J4" s="188"/>
      <c r="K4" s="188"/>
      <c r="L4" s="188"/>
      <c r="M4" s="188"/>
      <c r="N4" s="188"/>
      <c r="O4" s="188"/>
      <c r="P4" s="188"/>
      <c r="Q4" s="188"/>
      <c r="R4" s="188"/>
      <c r="S4" s="188"/>
      <c r="T4" s="188"/>
      <c r="U4" s="188"/>
      <c r="V4" s="188"/>
      <c r="W4" s="37"/>
      <c r="X4" s="37"/>
      <c r="Y4" s="37"/>
      <c r="Z4" s="37"/>
      <c r="AA4" s="37"/>
      <c r="AB4" s="37"/>
      <c r="AC4" s="37"/>
      <c r="AD4" s="37"/>
      <c r="AE4" s="37"/>
      <c r="AF4" s="37"/>
      <c r="AG4" s="37"/>
      <c r="AH4" s="37"/>
      <c r="AI4" s="37"/>
      <c r="AJ4" s="37"/>
      <c r="AK4" s="37"/>
      <c r="AL4" s="37"/>
      <c r="AM4" s="37"/>
      <c r="AN4" s="37"/>
      <c r="AO4" s="37"/>
      <c r="AP4" s="37"/>
      <c r="AQ4" s="37"/>
      <c r="AR4" s="37"/>
      <c r="AS4" s="37"/>
      <c r="AT4" s="37"/>
    </row>
    <row r="5" spans="1:46" ht="69" customHeight="1" x14ac:dyDescent="0.25">
      <c r="A5" s="86" t="s">
        <v>9</v>
      </c>
      <c r="B5" s="36" t="s">
        <v>10</v>
      </c>
      <c r="C5" s="161">
        <v>1</v>
      </c>
      <c r="D5" s="192"/>
      <c r="E5" s="219" t="s">
        <v>11</v>
      </c>
      <c r="F5" s="219"/>
      <c r="G5" s="219"/>
      <c r="H5" s="220"/>
      <c r="I5" s="188"/>
      <c r="J5" s="188"/>
      <c r="K5" s="188"/>
      <c r="L5" s="188"/>
      <c r="M5" s="188"/>
      <c r="N5" s="188"/>
      <c r="O5" s="188"/>
      <c r="P5" s="188"/>
      <c r="Q5" s="188"/>
      <c r="R5" s="188"/>
      <c r="S5" s="188"/>
      <c r="T5" s="188"/>
      <c r="U5" s="188"/>
      <c r="V5" s="188"/>
      <c r="W5" s="37"/>
      <c r="X5" s="37"/>
      <c r="Y5" s="37"/>
      <c r="Z5" s="37"/>
      <c r="AA5" s="37"/>
      <c r="AB5" s="37"/>
      <c r="AC5" s="37"/>
      <c r="AD5" s="37"/>
      <c r="AE5" s="37"/>
      <c r="AF5" s="37"/>
      <c r="AG5" s="37"/>
      <c r="AH5" s="37"/>
      <c r="AI5" s="37"/>
      <c r="AJ5" s="37"/>
      <c r="AK5" s="37"/>
      <c r="AL5" s="37"/>
      <c r="AM5" s="37"/>
      <c r="AN5" s="37"/>
      <c r="AO5" s="37"/>
      <c r="AP5" s="37"/>
      <c r="AQ5" s="37"/>
      <c r="AR5" s="37"/>
      <c r="AS5" s="37"/>
      <c r="AT5" s="37"/>
    </row>
    <row r="6" spans="1:46" ht="108" customHeight="1" x14ac:dyDescent="0.25">
      <c r="A6" s="86"/>
      <c r="B6" s="36"/>
      <c r="C6" s="38">
        <v>2</v>
      </c>
      <c r="D6" s="87">
        <v>43550</v>
      </c>
      <c r="E6" s="211" t="s">
        <v>12</v>
      </c>
      <c r="F6" s="211"/>
      <c r="G6" s="211"/>
      <c r="H6" s="221"/>
      <c r="I6" s="188"/>
      <c r="J6" s="188"/>
      <c r="K6" s="188"/>
      <c r="L6" s="188"/>
      <c r="M6" s="188"/>
      <c r="N6" s="188"/>
      <c r="O6" s="188"/>
      <c r="P6" s="188"/>
      <c r="Q6" s="188"/>
      <c r="R6" s="188"/>
      <c r="S6" s="188"/>
      <c r="T6" s="188"/>
      <c r="U6" s="188"/>
      <c r="V6" s="188"/>
      <c r="W6" s="39"/>
      <c r="X6" s="39"/>
      <c r="Y6" s="39"/>
      <c r="Z6" s="39"/>
      <c r="AA6" s="39"/>
      <c r="AB6" s="39"/>
      <c r="AC6" s="39"/>
      <c r="AD6" s="39"/>
      <c r="AE6" s="39"/>
      <c r="AF6" s="39"/>
      <c r="AG6" s="39"/>
      <c r="AH6" s="39"/>
      <c r="AI6" s="39"/>
      <c r="AJ6" s="39"/>
      <c r="AK6" s="39"/>
      <c r="AL6" s="39"/>
      <c r="AM6" s="39"/>
      <c r="AN6" s="39"/>
      <c r="AO6" s="39"/>
      <c r="AP6" s="40"/>
      <c r="AQ6" s="39"/>
      <c r="AR6" s="39"/>
      <c r="AS6" s="39"/>
      <c r="AT6" s="39"/>
    </row>
    <row r="7" spans="1:46" ht="72.75" customHeight="1" x14ac:dyDescent="0.25">
      <c r="A7" s="165"/>
      <c r="B7" s="166"/>
      <c r="C7" s="167">
        <v>3</v>
      </c>
      <c r="D7" s="168">
        <v>43578</v>
      </c>
      <c r="E7" s="222" t="s">
        <v>13</v>
      </c>
      <c r="F7" s="222"/>
      <c r="G7" s="222"/>
      <c r="H7" s="223"/>
      <c r="I7" s="188"/>
      <c r="J7" s="188"/>
      <c r="K7" s="188"/>
      <c r="L7" s="188"/>
      <c r="M7" s="188"/>
      <c r="N7" s="188"/>
      <c r="O7" s="188"/>
      <c r="P7" s="188"/>
      <c r="Q7" s="188"/>
      <c r="R7" s="188"/>
      <c r="S7" s="188"/>
      <c r="T7" s="188"/>
      <c r="U7" s="188"/>
      <c r="V7" s="41"/>
      <c r="W7" s="41"/>
      <c r="X7" s="41"/>
      <c r="Y7" s="41"/>
      <c r="Z7" s="41"/>
      <c r="AA7" s="41"/>
      <c r="AB7" s="41"/>
      <c r="AC7" s="41"/>
      <c r="AD7" s="41"/>
      <c r="AE7" s="41"/>
      <c r="AF7" s="228"/>
      <c r="AG7" s="228"/>
      <c r="AH7" s="228"/>
      <c r="AI7" s="228"/>
      <c r="AJ7" s="228"/>
      <c r="AK7" s="228"/>
      <c r="AL7" s="228"/>
      <c r="AM7" s="228"/>
      <c r="AN7" s="228"/>
      <c r="AO7" s="228"/>
      <c r="AP7" s="228"/>
      <c r="AQ7" s="228"/>
      <c r="AR7" s="228"/>
      <c r="AS7" s="228"/>
      <c r="AT7" s="228"/>
    </row>
    <row r="8" spans="1:46" ht="72.75" customHeight="1" x14ac:dyDescent="0.25">
      <c r="A8" s="169"/>
      <c r="B8" s="170"/>
      <c r="C8" s="171">
        <v>4</v>
      </c>
      <c r="D8" s="87">
        <v>43675</v>
      </c>
      <c r="E8" s="211" t="s">
        <v>14</v>
      </c>
      <c r="F8" s="211"/>
      <c r="G8" s="211"/>
      <c r="H8" s="211"/>
      <c r="I8" s="188"/>
      <c r="J8" s="188"/>
      <c r="K8" s="188"/>
      <c r="L8" s="188"/>
      <c r="M8" s="188"/>
      <c r="N8" s="188"/>
      <c r="O8" s="188"/>
      <c r="P8" s="188"/>
      <c r="Q8" s="188"/>
      <c r="R8" s="188"/>
      <c r="S8" s="188"/>
      <c r="T8" s="188"/>
      <c r="U8" s="188"/>
      <c r="V8" s="41"/>
      <c r="W8" s="41"/>
      <c r="X8" s="41"/>
      <c r="Y8" s="41"/>
      <c r="Z8" s="41"/>
      <c r="AA8" s="41"/>
      <c r="AB8" s="41"/>
      <c r="AC8" s="41"/>
      <c r="AD8" s="41"/>
      <c r="AE8" s="41"/>
      <c r="AF8" s="193"/>
      <c r="AG8" s="193"/>
      <c r="AH8" s="193"/>
      <c r="AI8" s="193"/>
      <c r="AJ8" s="193"/>
      <c r="AK8" s="193"/>
      <c r="AL8" s="193"/>
      <c r="AM8" s="193"/>
      <c r="AN8" s="193"/>
      <c r="AO8" s="193"/>
      <c r="AP8" s="193"/>
      <c r="AQ8" s="193"/>
      <c r="AR8" s="193"/>
      <c r="AS8" s="193"/>
      <c r="AT8" s="193"/>
    </row>
    <row r="9" spans="1:46" ht="42" customHeight="1" x14ac:dyDescent="0.25">
      <c r="A9" s="172"/>
      <c r="B9" s="172"/>
      <c r="C9" s="171">
        <v>5</v>
      </c>
      <c r="D9" s="87">
        <v>43717</v>
      </c>
      <c r="E9" s="211" t="s">
        <v>15</v>
      </c>
      <c r="F9" s="211"/>
      <c r="G9" s="211"/>
      <c r="H9" s="211"/>
      <c r="I9" s="40"/>
      <c r="J9" s="40"/>
      <c r="K9" s="40"/>
      <c r="L9" s="40"/>
      <c r="M9" s="40"/>
      <c r="N9" s="40"/>
      <c r="O9" s="40"/>
      <c r="P9" s="40"/>
      <c r="Q9" s="37"/>
      <c r="R9" s="37"/>
      <c r="S9" s="37"/>
      <c r="T9" s="37"/>
      <c r="U9" s="37"/>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row>
    <row r="10" spans="1:46" ht="69" customHeight="1" x14ac:dyDescent="0.25">
      <c r="A10" s="40"/>
      <c r="B10" s="40"/>
      <c r="C10" s="171">
        <v>6</v>
      </c>
      <c r="D10" s="87">
        <v>43782</v>
      </c>
      <c r="E10" s="211" t="s">
        <v>16</v>
      </c>
      <c r="F10" s="211"/>
      <c r="G10" s="211"/>
      <c r="H10" s="211"/>
      <c r="I10" s="40"/>
      <c r="J10" s="40"/>
      <c r="K10" s="40"/>
      <c r="L10" s="40"/>
      <c r="M10" s="40"/>
      <c r="N10" s="40"/>
      <c r="O10" s="40"/>
      <c r="P10" s="40"/>
      <c r="Q10" s="37"/>
      <c r="R10" s="37"/>
      <c r="S10" s="37"/>
      <c r="T10" s="37"/>
      <c r="U10" s="37"/>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row>
    <row r="11" spans="1:46" ht="42" customHeight="1" x14ac:dyDescent="0.25">
      <c r="A11" s="40"/>
      <c r="B11" s="40"/>
      <c r="C11" s="185"/>
      <c r="D11" s="186"/>
      <c r="E11" s="187"/>
      <c r="F11" s="187"/>
      <c r="G11" s="187"/>
      <c r="H11" s="187"/>
      <c r="I11" s="40"/>
      <c r="J11" s="40"/>
      <c r="K11" s="40"/>
      <c r="L11" s="40"/>
      <c r="M11" s="40"/>
      <c r="N11" s="40"/>
      <c r="O11" s="40"/>
      <c r="P11" s="40"/>
      <c r="Q11" s="37"/>
      <c r="R11" s="37"/>
      <c r="S11" s="37"/>
      <c r="T11" s="37"/>
      <c r="U11" s="37"/>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row>
    <row r="12" spans="1:46" x14ac:dyDescent="0.25">
      <c r="A12" s="40"/>
      <c r="B12" s="40"/>
      <c r="C12" s="40"/>
      <c r="D12" s="209"/>
      <c r="E12" s="209"/>
      <c r="F12" s="209"/>
      <c r="G12" s="209"/>
      <c r="H12" s="209"/>
      <c r="I12" s="209"/>
      <c r="J12" s="209"/>
      <c r="K12" s="209"/>
      <c r="L12" s="209"/>
      <c r="M12" s="209"/>
      <c r="N12" s="209"/>
      <c r="O12" s="209"/>
      <c r="P12" s="209"/>
      <c r="Q12" s="209"/>
      <c r="R12" s="209"/>
      <c r="S12" s="209"/>
      <c r="T12" s="189"/>
      <c r="U12" s="42"/>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row>
    <row r="13" spans="1:46" x14ac:dyDescent="0.25">
      <c r="A13" s="43"/>
      <c r="B13" s="37"/>
      <c r="C13" s="37"/>
      <c r="D13" s="208"/>
      <c r="E13" s="208"/>
      <c r="F13" s="208"/>
      <c r="G13" s="208"/>
      <c r="H13" s="208"/>
      <c r="I13" s="208"/>
      <c r="J13" s="208"/>
      <c r="K13" s="208"/>
      <c r="L13" s="210"/>
      <c r="M13" s="210"/>
      <c r="N13" s="210"/>
      <c r="O13" s="210"/>
      <c r="P13" s="193"/>
      <c r="Q13" s="193"/>
      <c r="R13" s="193"/>
      <c r="S13" s="193"/>
      <c r="T13" s="193"/>
      <c r="U13" s="193"/>
      <c r="V13" s="210"/>
      <c r="W13" s="210"/>
      <c r="X13" s="190"/>
      <c r="Y13" s="190"/>
      <c r="Z13" s="190"/>
      <c r="AA13" s="210"/>
      <c r="AB13" s="210"/>
      <c r="AC13" s="190"/>
      <c r="AD13" s="190"/>
      <c r="AE13" s="190"/>
      <c r="AF13" s="210"/>
      <c r="AG13" s="210"/>
      <c r="AH13" s="190"/>
      <c r="AI13" s="190"/>
      <c r="AJ13" s="190"/>
      <c r="AK13" s="210"/>
      <c r="AL13" s="210"/>
      <c r="AM13" s="190"/>
      <c r="AN13" s="190"/>
      <c r="AO13" s="190"/>
      <c r="AP13" s="210"/>
      <c r="AQ13" s="210"/>
      <c r="AR13" s="210"/>
      <c r="AS13" s="190"/>
      <c r="AT13" s="190"/>
    </row>
    <row r="14" spans="1:46" ht="15.75" thickBot="1" x14ac:dyDescent="0.3">
      <c r="A14" s="37"/>
      <c r="B14" s="37"/>
      <c r="C14" s="37"/>
      <c r="D14" s="44"/>
      <c r="E14" s="37"/>
      <c r="F14" s="37"/>
      <c r="G14" s="37"/>
      <c r="H14" s="37"/>
      <c r="I14" s="37"/>
      <c r="J14" s="37"/>
      <c r="K14" s="37"/>
      <c r="L14" s="37"/>
      <c r="M14" s="37"/>
      <c r="N14" s="37"/>
      <c r="O14" s="37"/>
      <c r="P14" s="37"/>
      <c r="Q14" s="37"/>
      <c r="R14" s="37"/>
      <c r="S14" s="37"/>
      <c r="T14" s="37"/>
      <c r="U14" s="37"/>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row>
    <row r="15" spans="1:46" ht="15" customHeight="1" x14ac:dyDescent="0.25">
      <c r="A15" s="257" t="s">
        <v>17</v>
      </c>
      <c r="B15" s="258"/>
      <c r="C15" s="45"/>
      <c r="D15" s="224"/>
      <c r="E15" s="225"/>
      <c r="F15" s="225"/>
      <c r="G15" s="225"/>
      <c r="H15" s="225"/>
      <c r="I15" s="225"/>
      <c r="J15" s="225"/>
      <c r="K15" s="225"/>
      <c r="L15" s="225"/>
      <c r="M15" s="225"/>
      <c r="N15" s="225"/>
      <c r="O15" s="225"/>
      <c r="P15" s="225"/>
      <c r="Q15" s="225"/>
      <c r="R15" s="225"/>
      <c r="S15" s="225"/>
      <c r="T15" s="225"/>
      <c r="U15" s="225"/>
      <c r="V15" s="212" t="s">
        <v>18</v>
      </c>
      <c r="W15" s="212"/>
      <c r="X15" s="212"/>
      <c r="Y15" s="212"/>
      <c r="Z15" s="212"/>
      <c r="AA15" s="213" t="s">
        <v>18</v>
      </c>
      <c r="AB15" s="213"/>
      <c r="AC15" s="213"/>
      <c r="AD15" s="213"/>
      <c r="AE15" s="213"/>
      <c r="AF15" s="212" t="s">
        <v>18</v>
      </c>
      <c r="AG15" s="212"/>
      <c r="AH15" s="212"/>
      <c r="AI15" s="212"/>
      <c r="AJ15" s="212"/>
      <c r="AK15" s="230" t="s">
        <v>18</v>
      </c>
      <c r="AL15" s="230"/>
      <c r="AM15" s="230"/>
      <c r="AN15" s="230"/>
      <c r="AO15" s="230"/>
      <c r="AP15" s="232" t="s">
        <v>18</v>
      </c>
      <c r="AQ15" s="232"/>
      <c r="AR15" s="232"/>
      <c r="AS15" s="232"/>
      <c r="AT15" s="232"/>
    </row>
    <row r="16" spans="1:46" ht="15.75" customHeight="1" thickBot="1" x14ac:dyDescent="0.3">
      <c r="A16" s="259"/>
      <c r="B16" s="260"/>
      <c r="C16" s="46"/>
      <c r="D16" s="226"/>
      <c r="E16" s="227"/>
      <c r="F16" s="227"/>
      <c r="G16" s="227"/>
      <c r="H16" s="227"/>
      <c r="I16" s="227"/>
      <c r="J16" s="227"/>
      <c r="K16" s="227"/>
      <c r="L16" s="227"/>
      <c r="M16" s="227"/>
      <c r="N16" s="227"/>
      <c r="O16" s="227"/>
      <c r="P16" s="227"/>
      <c r="Q16" s="227"/>
      <c r="R16" s="227"/>
      <c r="S16" s="227"/>
      <c r="T16" s="227"/>
      <c r="U16" s="227"/>
      <c r="V16" s="229" t="s">
        <v>19</v>
      </c>
      <c r="W16" s="229"/>
      <c r="X16" s="229"/>
      <c r="Y16" s="229"/>
      <c r="Z16" s="229"/>
      <c r="AA16" s="213" t="s">
        <v>20</v>
      </c>
      <c r="AB16" s="213"/>
      <c r="AC16" s="213"/>
      <c r="AD16" s="213"/>
      <c r="AE16" s="213"/>
      <c r="AF16" s="229" t="s">
        <v>21</v>
      </c>
      <c r="AG16" s="229"/>
      <c r="AH16" s="229"/>
      <c r="AI16" s="229"/>
      <c r="AJ16" s="229"/>
      <c r="AK16" s="230" t="s">
        <v>22</v>
      </c>
      <c r="AL16" s="230"/>
      <c r="AM16" s="230"/>
      <c r="AN16" s="230"/>
      <c r="AO16" s="230"/>
      <c r="AP16" s="231" t="s">
        <v>23</v>
      </c>
      <c r="AQ16" s="231"/>
      <c r="AR16" s="231"/>
      <c r="AS16" s="231"/>
      <c r="AT16" s="231"/>
    </row>
    <row r="17" spans="1:46" ht="15" customHeight="1" thickBot="1" x14ac:dyDescent="0.3">
      <c r="A17" s="261"/>
      <c r="B17" s="262"/>
      <c r="C17" s="199"/>
      <c r="D17" s="276" t="s">
        <v>24</v>
      </c>
      <c r="E17" s="277"/>
      <c r="F17" s="276"/>
      <c r="G17" s="276"/>
      <c r="H17" s="276"/>
      <c r="I17" s="276"/>
      <c r="J17" s="276"/>
      <c r="K17" s="276"/>
      <c r="L17" s="276"/>
      <c r="M17" s="276"/>
      <c r="N17" s="276"/>
      <c r="O17" s="276"/>
      <c r="P17" s="276"/>
      <c r="Q17" s="276"/>
      <c r="R17" s="276"/>
      <c r="S17" s="278"/>
      <c r="T17" s="201"/>
      <c r="U17" s="201"/>
      <c r="V17" s="236"/>
      <c r="W17" s="236"/>
      <c r="X17" s="274" t="s">
        <v>25</v>
      </c>
      <c r="Y17" s="236" t="s">
        <v>26</v>
      </c>
      <c r="Z17" s="236" t="s">
        <v>27</v>
      </c>
      <c r="AA17" s="248"/>
      <c r="AB17" s="248"/>
      <c r="AC17" s="248" t="s">
        <v>25</v>
      </c>
      <c r="AD17" s="248" t="s">
        <v>26</v>
      </c>
      <c r="AE17" s="248" t="s">
        <v>27</v>
      </c>
      <c r="AF17" s="236"/>
      <c r="AG17" s="236"/>
      <c r="AH17" s="236" t="s">
        <v>25</v>
      </c>
      <c r="AI17" s="236" t="s">
        <v>26</v>
      </c>
      <c r="AJ17" s="236" t="s">
        <v>27</v>
      </c>
      <c r="AK17" s="234"/>
      <c r="AL17" s="234"/>
      <c r="AM17" s="234" t="s">
        <v>25</v>
      </c>
      <c r="AN17" s="234" t="s">
        <v>26</v>
      </c>
      <c r="AO17" s="234" t="s">
        <v>27</v>
      </c>
      <c r="AP17" s="233" t="s">
        <v>28</v>
      </c>
      <c r="AQ17" s="233"/>
      <c r="AR17" s="233"/>
      <c r="AS17" s="233" t="s">
        <v>25</v>
      </c>
      <c r="AT17" s="239" t="s">
        <v>29</v>
      </c>
    </row>
    <row r="18" spans="1:46" ht="43.5" customHeight="1" thickBot="1" x14ac:dyDescent="0.3">
      <c r="A18" s="47" t="s">
        <v>30</v>
      </c>
      <c r="B18" s="48" t="s">
        <v>31</v>
      </c>
      <c r="C18" s="254" t="s">
        <v>32</v>
      </c>
      <c r="D18" s="49" t="s">
        <v>33</v>
      </c>
      <c r="E18" s="50" t="s">
        <v>34</v>
      </c>
      <c r="F18" s="51" t="s">
        <v>35</v>
      </c>
      <c r="G18" s="52" t="s">
        <v>36</v>
      </c>
      <c r="H18" s="52" t="s">
        <v>37</v>
      </c>
      <c r="I18" s="52" t="s">
        <v>38</v>
      </c>
      <c r="J18" s="52" t="s">
        <v>39</v>
      </c>
      <c r="K18" s="52" t="s">
        <v>40</v>
      </c>
      <c r="L18" s="52" t="s">
        <v>41</v>
      </c>
      <c r="M18" s="52" t="s">
        <v>42</v>
      </c>
      <c r="N18" s="52" t="s">
        <v>43</v>
      </c>
      <c r="O18" s="52" t="s">
        <v>44</v>
      </c>
      <c r="P18" s="52" t="s">
        <v>45</v>
      </c>
      <c r="Q18" s="52" t="s">
        <v>46</v>
      </c>
      <c r="R18" s="52" t="s">
        <v>47</v>
      </c>
      <c r="S18" s="52" t="s">
        <v>48</v>
      </c>
      <c r="T18" s="52" t="s">
        <v>49</v>
      </c>
      <c r="U18" s="52" t="s">
        <v>50</v>
      </c>
      <c r="V18" s="195" t="s">
        <v>51</v>
      </c>
      <c r="W18" s="195" t="s">
        <v>52</v>
      </c>
      <c r="X18" s="275"/>
      <c r="Y18" s="237"/>
      <c r="Z18" s="237"/>
      <c r="AA18" s="198" t="s">
        <v>51</v>
      </c>
      <c r="AB18" s="198" t="s">
        <v>52</v>
      </c>
      <c r="AC18" s="249"/>
      <c r="AD18" s="249"/>
      <c r="AE18" s="249"/>
      <c r="AF18" s="195" t="s">
        <v>51</v>
      </c>
      <c r="AG18" s="195" t="s">
        <v>52</v>
      </c>
      <c r="AH18" s="237"/>
      <c r="AI18" s="237"/>
      <c r="AJ18" s="237"/>
      <c r="AK18" s="194" t="s">
        <v>51</v>
      </c>
      <c r="AL18" s="194" t="s">
        <v>52</v>
      </c>
      <c r="AM18" s="235"/>
      <c r="AN18" s="235"/>
      <c r="AO18" s="235"/>
      <c r="AP18" s="196" t="s">
        <v>36</v>
      </c>
      <c r="AQ18" s="196" t="s">
        <v>51</v>
      </c>
      <c r="AR18" s="196" t="s">
        <v>52</v>
      </c>
      <c r="AS18" s="238"/>
      <c r="AT18" s="240"/>
    </row>
    <row r="19" spans="1:46" x14ac:dyDescent="0.25">
      <c r="A19" s="53"/>
      <c r="B19" s="54"/>
      <c r="C19" s="254"/>
      <c r="D19" s="55" t="s">
        <v>53</v>
      </c>
      <c r="E19" s="56"/>
      <c r="F19" s="57" t="s">
        <v>53</v>
      </c>
      <c r="G19" s="58" t="s">
        <v>53</v>
      </c>
      <c r="H19" s="58" t="s">
        <v>53</v>
      </c>
      <c r="I19" s="58" t="s">
        <v>53</v>
      </c>
      <c r="J19" s="58" t="s">
        <v>53</v>
      </c>
      <c r="K19" s="58" t="s">
        <v>53</v>
      </c>
      <c r="L19" s="59" t="s">
        <v>53</v>
      </c>
      <c r="M19" s="59" t="s">
        <v>53</v>
      </c>
      <c r="N19" s="59" t="s">
        <v>53</v>
      </c>
      <c r="O19" s="59" t="s">
        <v>53</v>
      </c>
      <c r="P19" s="58" t="s">
        <v>53</v>
      </c>
      <c r="Q19" s="58" t="s">
        <v>53</v>
      </c>
      <c r="R19" s="58" t="s">
        <v>53</v>
      </c>
      <c r="S19" s="58" t="s">
        <v>53</v>
      </c>
      <c r="T19" s="58"/>
      <c r="U19" s="58"/>
      <c r="V19" s="60" t="s">
        <v>53</v>
      </c>
      <c r="W19" s="60"/>
      <c r="X19" s="61" t="s">
        <v>53</v>
      </c>
      <c r="Y19" s="60" t="s">
        <v>53</v>
      </c>
      <c r="Z19" s="60" t="s">
        <v>53</v>
      </c>
      <c r="AA19" s="62" t="s">
        <v>53</v>
      </c>
      <c r="AB19" s="62" t="s">
        <v>53</v>
      </c>
      <c r="AC19" s="62" t="s">
        <v>53</v>
      </c>
      <c r="AD19" s="62" t="s">
        <v>53</v>
      </c>
      <c r="AE19" s="62" t="s">
        <v>53</v>
      </c>
      <c r="AF19" s="60" t="s">
        <v>53</v>
      </c>
      <c r="AG19" s="60" t="s">
        <v>53</v>
      </c>
      <c r="AH19" s="60"/>
      <c r="AI19" s="60" t="s">
        <v>53</v>
      </c>
      <c r="AJ19" s="60" t="s">
        <v>53</v>
      </c>
      <c r="AK19" s="63" t="s">
        <v>53</v>
      </c>
      <c r="AL19" s="63" t="s">
        <v>53</v>
      </c>
      <c r="AM19" s="63" t="s">
        <v>53</v>
      </c>
      <c r="AN19" s="63" t="s">
        <v>53</v>
      </c>
      <c r="AO19" s="63" t="s">
        <v>53</v>
      </c>
      <c r="AP19" s="64" t="s">
        <v>53</v>
      </c>
      <c r="AQ19" s="64"/>
      <c r="AR19" s="64" t="s">
        <v>53</v>
      </c>
      <c r="AS19" s="64" t="s">
        <v>53</v>
      </c>
      <c r="AT19" s="65" t="s">
        <v>53</v>
      </c>
    </row>
    <row r="20" spans="1:46" s="105" customFormat="1" ht="93" customHeight="1" x14ac:dyDescent="0.2">
      <c r="A20" s="88">
        <v>1</v>
      </c>
      <c r="B20" s="89" t="s">
        <v>54</v>
      </c>
      <c r="C20" s="89" t="s">
        <v>55</v>
      </c>
      <c r="D20" s="90" t="s">
        <v>56</v>
      </c>
      <c r="E20" s="91">
        <v>0.1</v>
      </c>
      <c r="F20" s="92" t="s">
        <v>57</v>
      </c>
      <c r="G20" s="90" t="s">
        <v>58</v>
      </c>
      <c r="H20" s="90" t="s">
        <v>59</v>
      </c>
      <c r="I20" s="91" t="s">
        <v>60</v>
      </c>
      <c r="J20" s="92" t="s">
        <v>61</v>
      </c>
      <c r="K20" s="92" t="s">
        <v>62</v>
      </c>
      <c r="L20" s="93">
        <v>0</v>
      </c>
      <c r="M20" s="94">
        <v>0.1</v>
      </c>
      <c r="N20" s="93">
        <v>0</v>
      </c>
      <c r="O20" s="93">
        <v>0</v>
      </c>
      <c r="P20" s="95">
        <f>SUM(L20:O20)</f>
        <v>0.1</v>
      </c>
      <c r="Q20" s="93" t="s">
        <v>63</v>
      </c>
      <c r="R20" s="96" t="s">
        <v>64</v>
      </c>
      <c r="S20" s="90" t="s">
        <v>65</v>
      </c>
      <c r="T20" s="97" t="s">
        <v>66</v>
      </c>
      <c r="U20" s="97"/>
      <c r="V20" s="93">
        <v>0</v>
      </c>
      <c r="W20" s="156">
        <v>0</v>
      </c>
      <c r="X20" s="98" t="s">
        <v>67</v>
      </c>
      <c r="Y20" s="99" t="s">
        <v>67</v>
      </c>
      <c r="Z20" s="99" t="s">
        <v>67</v>
      </c>
      <c r="AA20" s="94">
        <v>0.1</v>
      </c>
      <c r="AB20" s="100">
        <v>0.11</v>
      </c>
      <c r="AC20" s="98">
        <v>1</v>
      </c>
      <c r="AD20" s="174" t="s">
        <v>68</v>
      </c>
      <c r="AE20" s="174" t="s">
        <v>69</v>
      </c>
      <c r="AF20" s="98" t="s">
        <v>67</v>
      </c>
      <c r="AG20" s="98" t="s">
        <v>67</v>
      </c>
      <c r="AH20" s="182" t="s">
        <v>67</v>
      </c>
      <c r="AI20" s="98" t="s">
        <v>67</v>
      </c>
      <c r="AJ20" s="98" t="s">
        <v>67</v>
      </c>
      <c r="AK20" s="93">
        <v>0</v>
      </c>
      <c r="AL20" s="102"/>
      <c r="AM20" s="98" t="s">
        <v>67</v>
      </c>
      <c r="AN20" s="103"/>
      <c r="AO20" s="101"/>
      <c r="AP20" s="90" t="s">
        <v>58</v>
      </c>
      <c r="AQ20" s="95">
        <v>0.1</v>
      </c>
      <c r="AR20" s="104"/>
      <c r="AS20" s="98">
        <f>AR20/AQ20</f>
        <v>0</v>
      </c>
      <c r="AT20" s="103"/>
    </row>
    <row r="21" spans="1:46" s="105" customFormat="1" ht="93" customHeight="1" x14ac:dyDescent="0.2">
      <c r="A21" s="88">
        <v>1</v>
      </c>
      <c r="B21" s="89" t="s">
        <v>54</v>
      </c>
      <c r="C21" s="89" t="s">
        <v>55</v>
      </c>
      <c r="D21" s="90" t="s">
        <v>70</v>
      </c>
      <c r="E21" s="91">
        <v>0.05</v>
      </c>
      <c r="F21" s="92" t="s">
        <v>57</v>
      </c>
      <c r="G21" s="90" t="s">
        <v>71</v>
      </c>
      <c r="H21" s="90" t="s">
        <v>72</v>
      </c>
      <c r="I21" s="106">
        <v>0.36899999999999999</v>
      </c>
      <c r="J21" s="97" t="s">
        <v>73</v>
      </c>
      <c r="K21" s="92" t="s">
        <v>74</v>
      </c>
      <c r="L21" s="93">
        <v>0</v>
      </c>
      <c r="M21" s="94">
        <v>0.4</v>
      </c>
      <c r="N21" s="94">
        <v>0.55000000000000004</v>
      </c>
      <c r="O21" s="94">
        <v>0.65</v>
      </c>
      <c r="P21" s="95">
        <f>+O21</f>
        <v>0.65</v>
      </c>
      <c r="Q21" s="93" t="s">
        <v>75</v>
      </c>
      <c r="R21" s="96" t="s">
        <v>76</v>
      </c>
      <c r="S21" s="90" t="s">
        <v>65</v>
      </c>
      <c r="T21" s="97" t="s">
        <v>77</v>
      </c>
      <c r="U21" s="97"/>
      <c r="V21" s="94">
        <v>0</v>
      </c>
      <c r="W21" s="102">
        <v>0.41</v>
      </c>
      <c r="X21" s="98" t="s">
        <v>67</v>
      </c>
      <c r="Y21" s="99" t="s">
        <v>78</v>
      </c>
      <c r="Z21" s="99" t="s">
        <v>79</v>
      </c>
      <c r="AA21" s="116">
        <v>0.4</v>
      </c>
      <c r="AB21" s="163">
        <v>0.44400000000000001</v>
      </c>
      <c r="AC21" s="121">
        <v>1</v>
      </c>
      <c r="AD21" s="176" t="s">
        <v>80</v>
      </c>
      <c r="AE21" s="174" t="s">
        <v>81</v>
      </c>
      <c r="AF21" s="94">
        <v>0.55000000000000004</v>
      </c>
      <c r="AG21" s="102">
        <v>0.68</v>
      </c>
      <c r="AH21" s="182">
        <v>1</v>
      </c>
      <c r="AI21" s="176" t="s">
        <v>311</v>
      </c>
      <c r="AJ21" s="174" t="s">
        <v>83</v>
      </c>
      <c r="AK21" s="94">
        <v>0.65</v>
      </c>
      <c r="AL21" s="102"/>
      <c r="AM21" s="98">
        <f t="shared" ref="AM21:AM35" si="0">AL21/AK21</f>
        <v>0</v>
      </c>
      <c r="AN21" s="174" t="s">
        <v>82</v>
      </c>
      <c r="AO21" s="101"/>
      <c r="AP21" s="90" t="s">
        <v>71</v>
      </c>
      <c r="AQ21" s="95">
        <v>0.65</v>
      </c>
      <c r="AR21" s="100"/>
      <c r="AS21" s="98">
        <f t="shared" ref="AS21:AS36" si="1">AR21/AQ21</f>
        <v>0</v>
      </c>
      <c r="AT21" s="103"/>
    </row>
    <row r="22" spans="1:46" s="105" customFormat="1" ht="92.25" customHeight="1" x14ac:dyDescent="0.2">
      <c r="A22" s="88">
        <v>6</v>
      </c>
      <c r="B22" s="89" t="s">
        <v>84</v>
      </c>
      <c r="C22" s="89" t="s">
        <v>85</v>
      </c>
      <c r="D22" s="90" t="s">
        <v>86</v>
      </c>
      <c r="E22" s="91">
        <v>0.05</v>
      </c>
      <c r="F22" s="97" t="s">
        <v>57</v>
      </c>
      <c r="G22" s="89" t="s">
        <v>87</v>
      </c>
      <c r="H22" s="89" t="s">
        <v>88</v>
      </c>
      <c r="I22" s="107" t="s">
        <v>89</v>
      </c>
      <c r="J22" s="97" t="s">
        <v>73</v>
      </c>
      <c r="K22" s="97" t="s">
        <v>90</v>
      </c>
      <c r="L22" s="93">
        <v>0</v>
      </c>
      <c r="M22" s="94">
        <v>0.5</v>
      </c>
      <c r="N22" s="94">
        <v>0</v>
      </c>
      <c r="O22" s="94">
        <v>0.95</v>
      </c>
      <c r="P22" s="108">
        <v>0.95</v>
      </c>
      <c r="Q22" s="93" t="s">
        <v>91</v>
      </c>
      <c r="R22" s="109" t="s">
        <v>92</v>
      </c>
      <c r="S22" s="90" t="s">
        <v>65</v>
      </c>
      <c r="T22" s="97" t="s">
        <v>92</v>
      </c>
      <c r="U22" s="97"/>
      <c r="V22" s="93">
        <v>0</v>
      </c>
      <c r="W22" s="156">
        <v>0</v>
      </c>
      <c r="X22" s="98" t="s">
        <v>67</v>
      </c>
      <c r="Y22" s="99" t="s">
        <v>67</v>
      </c>
      <c r="Z22" s="99" t="s">
        <v>67</v>
      </c>
      <c r="AA22" s="94">
        <v>0.5</v>
      </c>
      <c r="AB22" s="162">
        <v>0.25409999999999999</v>
      </c>
      <c r="AC22" s="98">
        <f>AB22/AA22</f>
        <v>0.50819999999999999</v>
      </c>
      <c r="AD22" s="174" t="s">
        <v>93</v>
      </c>
      <c r="AE22" s="174" t="s">
        <v>94</v>
      </c>
      <c r="AF22" s="98" t="s">
        <v>67</v>
      </c>
      <c r="AG22" s="98" t="s">
        <v>67</v>
      </c>
      <c r="AH22" s="182" t="s">
        <v>67</v>
      </c>
      <c r="AI22" s="176" t="s">
        <v>95</v>
      </c>
      <c r="AJ22" s="176" t="s">
        <v>96</v>
      </c>
      <c r="AK22" s="94">
        <v>0.95</v>
      </c>
      <c r="AL22" s="102">
        <v>0.97689999999999999</v>
      </c>
      <c r="AM22" s="98">
        <f t="shared" si="0"/>
        <v>1.0283157894736843</v>
      </c>
      <c r="AN22" s="176" t="s">
        <v>319</v>
      </c>
      <c r="AO22" s="176" t="s">
        <v>312</v>
      </c>
      <c r="AP22" s="89" t="s">
        <v>87</v>
      </c>
      <c r="AQ22" s="108">
        <v>0.95</v>
      </c>
      <c r="AR22" s="104"/>
      <c r="AS22" s="98">
        <f t="shared" si="1"/>
        <v>0</v>
      </c>
      <c r="AT22" s="103"/>
    </row>
    <row r="23" spans="1:46" s="105" customFormat="1" ht="99" customHeight="1" x14ac:dyDescent="0.2">
      <c r="A23" s="88">
        <v>6</v>
      </c>
      <c r="B23" s="89" t="s">
        <v>84</v>
      </c>
      <c r="C23" s="89" t="s">
        <v>85</v>
      </c>
      <c r="D23" s="90" t="s">
        <v>97</v>
      </c>
      <c r="E23" s="91">
        <v>0.05</v>
      </c>
      <c r="F23" s="97" t="s">
        <v>98</v>
      </c>
      <c r="G23" s="89" t="s">
        <v>99</v>
      </c>
      <c r="H23" s="89" t="s">
        <v>100</v>
      </c>
      <c r="I23" s="107" t="s">
        <v>101</v>
      </c>
      <c r="J23" s="97" t="s">
        <v>73</v>
      </c>
      <c r="K23" s="97" t="s">
        <v>102</v>
      </c>
      <c r="L23" s="93">
        <v>0</v>
      </c>
      <c r="M23" s="94">
        <v>0.05</v>
      </c>
      <c r="N23" s="94">
        <v>0.2</v>
      </c>
      <c r="O23" s="94">
        <v>0.4</v>
      </c>
      <c r="P23" s="95">
        <v>0.4</v>
      </c>
      <c r="Q23" s="93" t="s">
        <v>91</v>
      </c>
      <c r="R23" s="109" t="s">
        <v>92</v>
      </c>
      <c r="S23" s="90" t="s">
        <v>65</v>
      </c>
      <c r="T23" s="97" t="s">
        <v>92</v>
      </c>
      <c r="U23" s="97"/>
      <c r="V23" s="93">
        <v>0</v>
      </c>
      <c r="W23" s="101">
        <v>0</v>
      </c>
      <c r="X23" s="98" t="s">
        <v>67</v>
      </c>
      <c r="Y23" s="99" t="s">
        <v>67</v>
      </c>
      <c r="Z23" s="99" t="s">
        <v>67</v>
      </c>
      <c r="AA23" s="94">
        <v>0.05</v>
      </c>
      <c r="AB23" s="100">
        <v>0.105</v>
      </c>
      <c r="AC23" s="98">
        <v>1</v>
      </c>
      <c r="AD23" s="174" t="s">
        <v>103</v>
      </c>
      <c r="AE23" s="174" t="s">
        <v>94</v>
      </c>
      <c r="AF23" s="94">
        <v>0.2</v>
      </c>
      <c r="AG23" s="173">
        <v>0.1716</v>
      </c>
      <c r="AH23" s="182">
        <f t="shared" ref="AH23:AH33" si="2">AG23/AF23</f>
        <v>0.85799999999999998</v>
      </c>
      <c r="AI23" s="176" t="s">
        <v>104</v>
      </c>
      <c r="AJ23" s="176" t="s">
        <v>96</v>
      </c>
      <c r="AK23" s="94">
        <v>0.4</v>
      </c>
      <c r="AL23" s="102">
        <v>0.30280000000000001</v>
      </c>
      <c r="AM23" s="98">
        <f t="shared" si="0"/>
        <v>0.75700000000000001</v>
      </c>
      <c r="AN23" s="176" t="s">
        <v>313</v>
      </c>
      <c r="AO23" s="176" t="s">
        <v>312</v>
      </c>
      <c r="AP23" s="89" t="s">
        <v>99</v>
      </c>
      <c r="AQ23" s="95">
        <v>0.4</v>
      </c>
      <c r="AR23" s="100"/>
      <c r="AS23" s="98">
        <f t="shared" si="1"/>
        <v>0</v>
      </c>
      <c r="AT23" s="103"/>
    </row>
    <row r="24" spans="1:46" s="105" customFormat="1" ht="84.75" customHeight="1" x14ac:dyDescent="0.2">
      <c r="A24" s="88">
        <v>6</v>
      </c>
      <c r="B24" s="89" t="s">
        <v>84</v>
      </c>
      <c r="C24" s="89" t="s">
        <v>85</v>
      </c>
      <c r="D24" s="90" t="s">
        <v>105</v>
      </c>
      <c r="E24" s="91">
        <v>0.05</v>
      </c>
      <c r="F24" s="97" t="s">
        <v>98</v>
      </c>
      <c r="G24" s="89" t="s">
        <v>106</v>
      </c>
      <c r="H24" s="89" t="s">
        <v>107</v>
      </c>
      <c r="I24" s="107" t="s">
        <v>108</v>
      </c>
      <c r="J24" s="97" t="s">
        <v>73</v>
      </c>
      <c r="K24" s="97" t="s">
        <v>102</v>
      </c>
      <c r="L24" s="94">
        <v>0.05</v>
      </c>
      <c r="M24" s="94">
        <v>0.2</v>
      </c>
      <c r="N24" s="94">
        <v>0.4</v>
      </c>
      <c r="O24" s="94">
        <v>0.5</v>
      </c>
      <c r="P24" s="95">
        <v>0.5</v>
      </c>
      <c r="Q24" s="93" t="s">
        <v>91</v>
      </c>
      <c r="R24" s="109" t="s">
        <v>92</v>
      </c>
      <c r="S24" s="90" t="s">
        <v>65</v>
      </c>
      <c r="T24" s="97" t="s">
        <v>92</v>
      </c>
      <c r="U24" s="97"/>
      <c r="V24" s="94">
        <v>0.05</v>
      </c>
      <c r="W24" s="102">
        <v>5.74E-2</v>
      </c>
      <c r="X24" s="98">
        <v>1</v>
      </c>
      <c r="Y24" s="99" t="s">
        <v>109</v>
      </c>
      <c r="Z24" s="99" t="s">
        <v>110</v>
      </c>
      <c r="AA24" s="94">
        <v>0.2</v>
      </c>
      <c r="AB24" s="162">
        <v>0.28220000000000001</v>
      </c>
      <c r="AC24" s="98">
        <v>1</v>
      </c>
      <c r="AD24" s="174" t="s">
        <v>111</v>
      </c>
      <c r="AE24" s="174" t="s">
        <v>94</v>
      </c>
      <c r="AF24" s="94">
        <v>0.4</v>
      </c>
      <c r="AG24" s="173">
        <v>0.55730000000000002</v>
      </c>
      <c r="AH24" s="182">
        <v>1</v>
      </c>
      <c r="AI24" s="176" t="s">
        <v>112</v>
      </c>
      <c r="AJ24" s="176" t="s">
        <v>96</v>
      </c>
      <c r="AK24" s="94">
        <v>0.5</v>
      </c>
      <c r="AL24" s="102">
        <v>0.76529999999999998</v>
      </c>
      <c r="AM24" s="98">
        <f t="shared" si="0"/>
        <v>1.5306</v>
      </c>
      <c r="AN24" s="176" t="s">
        <v>314</v>
      </c>
      <c r="AO24" s="176" t="s">
        <v>312</v>
      </c>
      <c r="AP24" s="89" t="s">
        <v>106</v>
      </c>
      <c r="AQ24" s="95">
        <v>0.5</v>
      </c>
      <c r="AR24" s="100"/>
      <c r="AS24" s="98">
        <f t="shared" si="1"/>
        <v>0</v>
      </c>
      <c r="AT24" s="103"/>
    </row>
    <row r="25" spans="1:46" s="126" customFormat="1" ht="75" customHeight="1" x14ac:dyDescent="0.2">
      <c r="A25" s="110">
        <v>6</v>
      </c>
      <c r="B25" s="111" t="s">
        <v>84</v>
      </c>
      <c r="C25" s="111" t="s">
        <v>85</v>
      </c>
      <c r="D25" s="112" t="s">
        <v>113</v>
      </c>
      <c r="E25" s="113">
        <v>0.05</v>
      </c>
      <c r="F25" s="114" t="s">
        <v>98</v>
      </c>
      <c r="G25" s="111" t="s">
        <v>114</v>
      </c>
      <c r="H25" s="111" t="s">
        <v>115</v>
      </c>
      <c r="I25" s="115" t="s">
        <v>116</v>
      </c>
      <c r="J25" s="114" t="s">
        <v>73</v>
      </c>
      <c r="K25" s="114" t="s">
        <v>102</v>
      </c>
      <c r="L25" s="116">
        <v>0.1</v>
      </c>
      <c r="M25" s="116">
        <v>0.2</v>
      </c>
      <c r="N25" s="116">
        <v>0.4</v>
      </c>
      <c r="O25" s="116">
        <v>0.5</v>
      </c>
      <c r="P25" s="117">
        <f>+O25</f>
        <v>0.5</v>
      </c>
      <c r="Q25" s="118" t="s">
        <v>91</v>
      </c>
      <c r="R25" s="119" t="s">
        <v>92</v>
      </c>
      <c r="S25" s="112" t="s">
        <v>65</v>
      </c>
      <c r="T25" s="114" t="s">
        <v>92</v>
      </c>
      <c r="U25" s="114"/>
      <c r="V25" s="116">
        <v>0.1</v>
      </c>
      <c r="W25" s="120">
        <v>1.2200000000000001E-2</v>
      </c>
      <c r="X25" s="121">
        <f t="shared" ref="X25:X31" si="3">W25/V25</f>
        <v>0.122</v>
      </c>
      <c r="Y25" s="122" t="s">
        <v>117</v>
      </c>
      <c r="Z25" s="122" t="s">
        <v>110</v>
      </c>
      <c r="AA25" s="116">
        <v>0.2</v>
      </c>
      <c r="AB25" s="163">
        <v>0.12740000000000001</v>
      </c>
      <c r="AC25" s="121">
        <f>AB25/AA25</f>
        <v>0.63700000000000001</v>
      </c>
      <c r="AD25" s="176" t="s">
        <v>118</v>
      </c>
      <c r="AE25" s="174" t="s">
        <v>94</v>
      </c>
      <c r="AF25" s="116">
        <v>0.4</v>
      </c>
      <c r="AG25" s="120">
        <v>0.30209999999999998</v>
      </c>
      <c r="AH25" s="183">
        <f t="shared" si="2"/>
        <v>0.75524999999999987</v>
      </c>
      <c r="AI25" s="176" t="s">
        <v>119</v>
      </c>
      <c r="AJ25" s="176" t="s">
        <v>96</v>
      </c>
      <c r="AK25" s="116">
        <v>0.5</v>
      </c>
      <c r="AL25" s="124">
        <v>0.50170000000000003</v>
      </c>
      <c r="AM25" s="121">
        <f t="shared" si="0"/>
        <v>1.0034000000000001</v>
      </c>
      <c r="AN25" s="176" t="s">
        <v>315</v>
      </c>
      <c r="AO25" s="176" t="s">
        <v>312</v>
      </c>
      <c r="AP25" s="111" t="s">
        <v>114</v>
      </c>
      <c r="AQ25" s="117">
        <v>0.5</v>
      </c>
      <c r="AR25" s="123"/>
      <c r="AS25" s="121">
        <f t="shared" si="1"/>
        <v>0</v>
      </c>
      <c r="AT25" s="125"/>
    </row>
    <row r="26" spans="1:46" s="105" customFormat="1" ht="75" customHeight="1" x14ac:dyDescent="0.2">
      <c r="A26" s="88">
        <v>1</v>
      </c>
      <c r="B26" s="89" t="s">
        <v>120</v>
      </c>
      <c r="C26" s="89" t="s">
        <v>121</v>
      </c>
      <c r="D26" s="89" t="s">
        <v>122</v>
      </c>
      <c r="E26" s="91">
        <v>0.05</v>
      </c>
      <c r="F26" s="93" t="s">
        <v>98</v>
      </c>
      <c r="G26" s="127" t="s">
        <v>123</v>
      </c>
      <c r="H26" s="127" t="s">
        <v>124</v>
      </c>
      <c r="I26" s="128">
        <v>12106</v>
      </c>
      <c r="J26" s="97" t="s">
        <v>61</v>
      </c>
      <c r="K26" s="129" t="s">
        <v>125</v>
      </c>
      <c r="L26" s="130">
        <v>0</v>
      </c>
      <c r="M26" s="130">
        <v>0.3</v>
      </c>
      <c r="N26" s="130">
        <v>0</v>
      </c>
      <c r="O26" s="130">
        <v>0.3</v>
      </c>
      <c r="P26" s="130">
        <v>0.6</v>
      </c>
      <c r="Q26" s="97" t="s">
        <v>63</v>
      </c>
      <c r="R26" s="131" t="s">
        <v>126</v>
      </c>
      <c r="S26" s="97" t="s">
        <v>127</v>
      </c>
      <c r="T26" s="97" t="s">
        <v>126</v>
      </c>
      <c r="U26" s="97"/>
      <c r="V26" s="130">
        <v>0</v>
      </c>
      <c r="W26" s="102">
        <v>0</v>
      </c>
      <c r="X26" s="98" t="s">
        <v>67</v>
      </c>
      <c r="Y26" s="99" t="s">
        <v>67</v>
      </c>
      <c r="Z26" s="99" t="s">
        <v>67</v>
      </c>
      <c r="AA26" s="130">
        <v>0.3</v>
      </c>
      <c r="AB26" s="100">
        <v>0.09</v>
      </c>
      <c r="AC26" s="98">
        <f>AB26/AA26</f>
        <v>0.3</v>
      </c>
      <c r="AD26" s="176" t="s">
        <v>128</v>
      </c>
      <c r="AE26" s="174" t="s">
        <v>129</v>
      </c>
      <c r="AF26" s="98" t="s">
        <v>67</v>
      </c>
      <c r="AG26" s="98" t="s">
        <v>67</v>
      </c>
      <c r="AH26" s="182" t="s">
        <v>67</v>
      </c>
      <c r="AI26" s="98" t="s">
        <v>67</v>
      </c>
      <c r="AJ26" s="98" t="s">
        <v>67</v>
      </c>
      <c r="AK26" s="130">
        <v>0.3</v>
      </c>
      <c r="AL26" s="102"/>
      <c r="AM26" s="98">
        <f t="shared" si="0"/>
        <v>0</v>
      </c>
      <c r="AN26" s="103"/>
      <c r="AO26" s="101"/>
      <c r="AP26" s="127" t="s">
        <v>123</v>
      </c>
      <c r="AQ26" s="130">
        <v>0.6</v>
      </c>
      <c r="AR26" s="100"/>
      <c r="AS26" s="98">
        <f t="shared" si="1"/>
        <v>0</v>
      </c>
      <c r="AT26" s="103"/>
    </row>
    <row r="27" spans="1:46" s="105" customFormat="1" ht="75" customHeight="1" x14ac:dyDescent="0.2">
      <c r="A27" s="88">
        <v>1</v>
      </c>
      <c r="B27" s="89" t="s">
        <v>120</v>
      </c>
      <c r="C27" s="89" t="s">
        <v>121</v>
      </c>
      <c r="D27" s="89" t="s">
        <v>130</v>
      </c>
      <c r="E27" s="91">
        <v>0.05</v>
      </c>
      <c r="F27" s="93" t="s">
        <v>98</v>
      </c>
      <c r="G27" s="127" t="s">
        <v>123</v>
      </c>
      <c r="H27" s="127" t="s">
        <v>131</v>
      </c>
      <c r="I27" s="128">
        <v>3091</v>
      </c>
      <c r="J27" s="97" t="s">
        <v>61</v>
      </c>
      <c r="K27" s="129" t="s">
        <v>125</v>
      </c>
      <c r="L27" s="130">
        <v>0</v>
      </c>
      <c r="M27" s="130">
        <v>0.3</v>
      </c>
      <c r="N27" s="130">
        <v>0</v>
      </c>
      <c r="O27" s="130">
        <v>0.3</v>
      </c>
      <c r="P27" s="130">
        <v>0.6</v>
      </c>
      <c r="Q27" s="97" t="s">
        <v>63</v>
      </c>
      <c r="R27" s="131" t="s">
        <v>126</v>
      </c>
      <c r="S27" s="97" t="s">
        <v>127</v>
      </c>
      <c r="T27" s="97" t="s">
        <v>132</v>
      </c>
      <c r="U27" s="97"/>
      <c r="V27" s="130">
        <v>0</v>
      </c>
      <c r="W27" s="102">
        <v>0</v>
      </c>
      <c r="X27" s="98" t="s">
        <v>67</v>
      </c>
      <c r="Y27" s="99" t="s">
        <v>67</v>
      </c>
      <c r="Z27" s="99" t="s">
        <v>67</v>
      </c>
      <c r="AA27" s="130">
        <v>0.3</v>
      </c>
      <c r="AB27" s="100">
        <v>0.21</v>
      </c>
      <c r="AC27" s="98">
        <f>AB27/AA27</f>
        <v>0.7</v>
      </c>
      <c r="AD27" s="174" t="s">
        <v>133</v>
      </c>
      <c r="AE27" s="174" t="s">
        <v>129</v>
      </c>
      <c r="AF27" s="98" t="s">
        <v>67</v>
      </c>
      <c r="AG27" s="98" t="s">
        <v>67</v>
      </c>
      <c r="AH27" s="182" t="s">
        <v>67</v>
      </c>
      <c r="AI27" s="98" t="s">
        <v>67</v>
      </c>
      <c r="AJ27" s="98" t="s">
        <v>67</v>
      </c>
      <c r="AK27" s="130">
        <v>0.3</v>
      </c>
      <c r="AL27" s="102"/>
      <c r="AM27" s="98">
        <f t="shared" si="0"/>
        <v>0</v>
      </c>
      <c r="AN27" s="103"/>
      <c r="AO27" s="101"/>
      <c r="AP27" s="127" t="s">
        <v>123</v>
      </c>
      <c r="AQ27" s="130">
        <v>0.6</v>
      </c>
      <c r="AR27" s="100"/>
      <c r="AS27" s="98">
        <f t="shared" si="1"/>
        <v>0</v>
      </c>
      <c r="AT27" s="103"/>
    </row>
    <row r="28" spans="1:46" s="105" customFormat="1" ht="114.75" customHeight="1" x14ac:dyDescent="0.2">
      <c r="A28" s="88">
        <v>1</v>
      </c>
      <c r="B28" s="89" t="s">
        <v>120</v>
      </c>
      <c r="C28" s="89" t="s">
        <v>121</v>
      </c>
      <c r="D28" s="132" t="s">
        <v>134</v>
      </c>
      <c r="E28" s="91">
        <v>0.1</v>
      </c>
      <c r="F28" s="129" t="s">
        <v>98</v>
      </c>
      <c r="G28" s="89" t="s">
        <v>135</v>
      </c>
      <c r="H28" s="89" t="s">
        <v>136</v>
      </c>
      <c r="I28" s="93">
        <v>116</v>
      </c>
      <c r="J28" s="97" t="s">
        <v>61</v>
      </c>
      <c r="K28" s="129" t="s">
        <v>137</v>
      </c>
      <c r="L28" s="133">
        <v>8</v>
      </c>
      <c r="M28" s="133">
        <v>12</v>
      </c>
      <c r="N28" s="133">
        <v>12</v>
      </c>
      <c r="O28" s="133">
        <v>10</v>
      </c>
      <c r="P28" s="133">
        <v>42</v>
      </c>
      <c r="Q28" s="97" t="s">
        <v>63</v>
      </c>
      <c r="R28" s="134" t="s">
        <v>138</v>
      </c>
      <c r="S28" s="97" t="s">
        <v>127</v>
      </c>
      <c r="T28" s="129" t="s">
        <v>139</v>
      </c>
      <c r="U28" s="97"/>
      <c r="V28" s="133">
        <v>8</v>
      </c>
      <c r="W28" s="135">
        <v>44</v>
      </c>
      <c r="X28" s="98">
        <v>1</v>
      </c>
      <c r="Y28" s="99" t="s">
        <v>140</v>
      </c>
      <c r="Z28" s="99" t="s">
        <v>141</v>
      </c>
      <c r="AA28" s="133">
        <v>12</v>
      </c>
      <c r="AB28" s="159">
        <f>53+6</f>
        <v>59</v>
      </c>
      <c r="AC28" s="98">
        <v>1</v>
      </c>
      <c r="AD28" s="174" t="s">
        <v>142</v>
      </c>
      <c r="AE28" s="174" t="s">
        <v>141</v>
      </c>
      <c r="AF28" s="133">
        <v>12</v>
      </c>
      <c r="AG28" s="101">
        <v>43</v>
      </c>
      <c r="AH28" s="182">
        <v>1</v>
      </c>
      <c r="AI28" s="176" t="s">
        <v>143</v>
      </c>
      <c r="AJ28" s="176" t="s">
        <v>141</v>
      </c>
      <c r="AK28" s="133">
        <v>10</v>
      </c>
      <c r="AL28" s="159">
        <v>27</v>
      </c>
      <c r="AM28" s="98">
        <f t="shared" si="0"/>
        <v>2.7</v>
      </c>
      <c r="AN28" s="176" t="s">
        <v>316</v>
      </c>
      <c r="AO28" s="176" t="s">
        <v>141</v>
      </c>
      <c r="AP28" s="89" t="s">
        <v>135</v>
      </c>
      <c r="AQ28" s="133">
        <v>42</v>
      </c>
      <c r="AR28" s="100"/>
      <c r="AS28" s="98">
        <f t="shared" si="1"/>
        <v>0</v>
      </c>
      <c r="AT28" s="103"/>
    </row>
    <row r="29" spans="1:46" s="105" customFormat="1" ht="290.25" customHeight="1" x14ac:dyDescent="0.2">
      <c r="A29" s="88">
        <v>1</v>
      </c>
      <c r="B29" s="89" t="s">
        <v>120</v>
      </c>
      <c r="C29" s="89" t="s">
        <v>121</v>
      </c>
      <c r="D29" s="132" t="s">
        <v>144</v>
      </c>
      <c r="E29" s="91">
        <v>0.1</v>
      </c>
      <c r="F29" s="129" t="s">
        <v>98</v>
      </c>
      <c r="G29" s="89" t="s">
        <v>145</v>
      </c>
      <c r="H29" s="89" t="s">
        <v>146</v>
      </c>
      <c r="I29" s="93">
        <v>39</v>
      </c>
      <c r="J29" s="97" t="s">
        <v>61</v>
      </c>
      <c r="K29" s="129" t="s">
        <v>147</v>
      </c>
      <c r="L29" s="136">
        <v>5</v>
      </c>
      <c r="M29" s="136">
        <v>7</v>
      </c>
      <c r="N29" s="136">
        <v>7</v>
      </c>
      <c r="O29" s="136">
        <v>5</v>
      </c>
      <c r="P29" s="136">
        <v>24</v>
      </c>
      <c r="Q29" s="97" t="s">
        <v>63</v>
      </c>
      <c r="R29" s="134" t="s">
        <v>138</v>
      </c>
      <c r="S29" s="97" t="s">
        <v>127</v>
      </c>
      <c r="T29" s="129" t="s">
        <v>148</v>
      </c>
      <c r="U29" s="97"/>
      <c r="V29" s="136">
        <v>5</v>
      </c>
      <c r="W29" s="135">
        <v>67</v>
      </c>
      <c r="X29" s="98">
        <v>1</v>
      </c>
      <c r="Y29" s="99" t="s">
        <v>149</v>
      </c>
      <c r="Z29" s="99" t="s">
        <v>150</v>
      </c>
      <c r="AA29" s="136">
        <v>7</v>
      </c>
      <c r="AB29" s="159">
        <v>211</v>
      </c>
      <c r="AC29" s="98">
        <v>1</v>
      </c>
      <c r="AD29" s="174" t="s">
        <v>151</v>
      </c>
      <c r="AE29" s="174" t="s">
        <v>150</v>
      </c>
      <c r="AF29" s="136">
        <v>7</v>
      </c>
      <c r="AG29" s="101">
        <v>26</v>
      </c>
      <c r="AH29" s="182">
        <v>1</v>
      </c>
      <c r="AI29" s="176" t="s">
        <v>152</v>
      </c>
      <c r="AJ29" s="176" t="s">
        <v>150</v>
      </c>
      <c r="AK29" s="136">
        <v>5</v>
      </c>
      <c r="AL29" s="135">
        <v>22</v>
      </c>
      <c r="AM29" s="98">
        <f t="shared" si="0"/>
        <v>4.4000000000000004</v>
      </c>
      <c r="AN29" s="176" t="s">
        <v>310</v>
      </c>
      <c r="AO29" s="176" t="s">
        <v>150</v>
      </c>
      <c r="AP29" s="89" t="s">
        <v>145</v>
      </c>
      <c r="AQ29" s="136">
        <v>24</v>
      </c>
      <c r="AR29" s="100"/>
      <c r="AS29" s="98">
        <f t="shared" si="1"/>
        <v>0</v>
      </c>
      <c r="AT29" s="103"/>
    </row>
    <row r="30" spans="1:46" s="105" customFormat="1" ht="180.75" customHeight="1" x14ac:dyDescent="0.2">
      <c r="A30" s="88">
        <v>1</v>
      </c>
      <c r="B30" s="89" t="s">
        <v>120</v>
      </c>
      <c r="C30" s="89" t="s">
        <v>121</v>
      </c>
      <c r="D30" s="132" t="s">
        <v>153</v>
      </c>
      <c r="E30" s="91">
        <v>0.1</v>
      </c>
      <c r="F30" s="129" t="s">
        <v>98</v>
      </c>
      <c r="G30" s="111" t="s">
        <v>154</v>
      </c>
      <c r="H30" s="89" t="s">
        <v>155</v>
      </c>
      <c r="I30" s="97">
        <v>51</v>
      </c>
      <c r="J30" s="97" t="s">
        <v>61</v>
      </c>
      <c r="K30" s="97" t="s">
        <v>156</v>
      </c>
      <c r="L30" s="136">
        <v>5</v>
      </c>
      <c r="M30" s="136">
        <v>7</v>
      </c>
      <c r="N30" s="136">
        <v>7</v>
      </c>
      <c r="O30" s="136">
        <v>5</v>
      </c>
      <c r="P30" s="136">
        <v>24</v>
      </c>
      <c r="Q30" s="97" t="s">
        <v>63</v>
      </c>
      <c r="R30" s="134" t="s">
        <v>138</v>
      </c>
      <c r="S30" s="97" t="s">
        <v>127</v>
      </c>
      <c r="T30" s="129" t="s">
        <v>157</v>
      </c>
      <c r="U30" s="97"/>
      <c r="V30" s="136">
        <v>5</v>
      </c>
      <c r="W30" s="135">
        <v>2</v>
      </c>
      <c r="X30" s="98">
        <f t="shared" si="3"/>
        <v>0.4</v>
      </c>
      <c r="Y30" s="99" t="s">
        <v>158</v>
      </c>
      <c r="Z30" s="99" t="s">
        <v>159</v>
      </c>
      <c r="AA30" s="136">
        <v>7</v>
      </c>
      <c r="AB30" s="159">
        <v>6</v>
      </c>
      <c r="AC30" s="98">
        <v>1</v>
      </c>
      <c r="AD30" s="174" t="s">
        <v>160</v>
      </c>
      <c r="AE30" s="174" t="s">
        <v>159</v>
      </c>
      <c r="AF30" s="136">
        <v>7</v>
      </c>
      <c r="AG30" s="101">
        <v>7</v>
      </c>
      <c r="AH30" s="182">
        <f t="shared" si="2"/>
        <v>1</v>
      </c>
      <c r="AI30" s="176" t="s">
        <v>161</v>
      </c>
      <c r="AJ30" s="176" t="s">
        <v>162</v>
      </c>
      <c r="AK30" s="136">
        <v>5</v>
      </c>
      <c r="AL30" s="135">
        <v>7</v>
      </c>
      <c r="AM30" s="98">
        <f t="shared" si="0"/>
        <v>1.4</v>
      </c>
      <c r="AN30" s="103" t="s">
        <v>317</v>
      </c>
      <c r="AO30" s="176" t="s">
        <v>318</v>
      </c>
      <c r="AP30" s="111" t="s">
        <v>154</v>
      </c>
      <c r="AQ30" s="136">
        <v>24</v>
      </c>
      <c r="AR30" s="100"/>
      <c r="AS30" s="98">
        <f t="shared" si="1"/>
        <v>0</v>
      </c>
      <c r="AT30" s="103"/>
    </row>
    <row r="31" spans="1:46" s="149" customFormat="1" ht="121.5" customHeight="1" x14ac:dyDescent="0.2">
      <c r="A31" s="137">
        <v>7</v>
      </c>
      <c r="B31" s="138" t="s">
        <v>163</v>
      </c>
      <c r="C31" s="138" t="s">
        <v>164</v>
      </c>
      <c r="D31" s="139" t="s">
        <v>165</v>
      </c>
      <c r="E31" s="140">
        <v>0.05</v>
      </c>
      <c r="F31" s="141" t="s">
        <v>98</v>
      </c>
      <c r="G31" s="139" t="s">
        <v>166</v>
      </c>
      <c r="H31" s="139" t="s">
        <v>167</v>
      </c>
      <c r="I31" s="140">
        <v>0.37</v>
      </c>
      <c r="J31" s="141" t="s">
        <v>168</v>
      </c>
      <c r="K31" s="141" t="s">
        <v>169</v>
      </c>
      <c r="L31" s="142">
        <v>1</v>
      </c>
      <c r="M31" s="142">
        <v>1</v>
      </c>
      <c r="N31" s="142">
        <v>1</v>
      </c>
      <c r="O31" s="142">
        <v>1</v>
      </c>
      <c r="P31" s="142">
        <v>1</v>
      </c>
      <c r="Q31" s="141" t="s">
        <v>63</v>
      </c>
      <c r="R31" s="143" t="s">
        <v>170</v>
      </c>
      <c r="S31" s="141" t="s">
        <v>127</v>
      </c>
      <c r="T31" s="141" t="s">
        <v>171</v>
      </c>
      <c r="U31" s="141"/>
      <c r="V31" s="142">
        <v>1</v>
      </c>
      <c r="W31" s="155">
        <v>0.24</v>
      </c>
      <c r="X31" s="142">
        <f t="shared" si="3"/>
        <v>0.24</v>
      </c>
      <c r="Y31" s="145" t="s">
        <v>172</v>
      </c>
      <c r="Z31" s="145" t="s">
        <v>173</v>
      </c>
      <c r="AA31" s="142">
        <v>1</v>
      </c>
      <c r="AB31" s="144">
        <v>0.59</v>
      </c>
      <c r="AC31" s="142">
        <f t="shared" ref="AC31:AC35" si="4">AB31/AA31</f>
        <v>0.59</v>
      </c>
      <c r="AD31" s="175" t="s">
        <v>174</v>
      </c>
      <c r="AE31" s="175" t="s">
        <v>173</v>
      </c>
      <c r="AF31" s="142">
        <v>1</v>
      </c>
      <c r="AG31" s="147">
        <v>0.42</v>
      </c>
      <c r="AH31" s="184">
        <f t="shared" si="2"/>
        <v>0.42</v>
      </c>
      <c r="AI31" s="179" t="s">
        <v>175</v>
      </c>
      <c r="AJ31" s="179" t="s">
        <v>173</v>
      </c>
      <c r="AK31" s="142">
        <v>1</v>
      </c>
      <c r="AL31" s="147"/>
      <c r="AM31" s="142">
        <f t="shared" si="0"/>
        <v>0</v>
      </c>
      <c r="AN31" s="148"/>
      <c r="AO31" s="146"/>
      <c r="AP31" s="139" t="s">
        <v>166</v>
      </c>
      <c r="AQ31" s="142">
        <v>1</v>
      </c>
      <c r="AR31" s="144"/>
      <c r="AS31" s="142">
        <f t="shared" si="1"/>
        <v>0</v>
      </c>
      <c r="AT31" s="148"/>
    </row>
    <row r="32" spans="1:46" s="149" customFormat="1" ht="135" x14ac:dyDescent="0.2">
      <c r="A32" s="137">
        <v>6</v>
      </c>
      <c r="B32" s="138" t="s">
        <v>84</v>
      </c>
      <c r="C32" s="138" t="s">
        <v>176</v>
      </c>
      <c r="D32" s="139" t="s">
        <v>177</v>
      </c>
      <c r="E32" s="150">
        <v>0.04</v>
      </c>
      <c r="F32" s="141" t="s">
        <v>178</v>
      </c>
      <c r="G32" s="151" t="s">
        <v>179</v>
      </c>
      <c r="H32" s="151" t="s">
        <v>180</v>
      </c>
      <c r="I32" s="141">
        <v>1</v>
      </c>
      <c r="J32" s="141" t="s">
        <v>61</v>
      </c>
      <c r="K32" s="151" t="s">
        <v>181</v>
      </c>
      <c r="L32" s="141">
        <v>0</v>
      </c>
      <c r="M32" s="141">
        <v>0</v>
      </c>
      <c r="N32" s="141">
        <v>0</v>
      </c>
      <c r="O32" s="141">
        <v>1</v>
      </c>
      <c r="P32" s="141">
        <f>+SUM(L32:O32)</f>
        <v>1</v>
      </c>
      <c r="Q32" s="141" t="s">
        <v>63</v>
      </c>
      <c r="R32" s="143" t="s">
        <v>182</v>
      </c>
      <c r="S32" s="141" t="s">
        <v>183</v>
      </c>
      <c r="T32" s="152" t="s">
        <v>184</v>
      </c>
      <c r="U32" s="141"/>
      <c r="V32" s="141">
        <v>0</v>
      </c>
      <c r="W32" s="146">
        <v>0</v>
      </c>
      <c r="X32" s="142" t="s">
        <v>67</v>
      </c>
      <c r="Y32" s="157" t="s">
        <v>67</v>
      </c>
      <c r="Z32" s="157" t="s">
        <v>67</v>
      </c>
      <c r="AA32" s="142" t="s">
        <v>67</v>
      </c>
      <c r="AB32" s="142" t="s">
        <v>67</v>
      </c>
      <c r="AC32" s="142" t="s">
        <v>67</v>
      </c>
      <c r="AD32" s="142" t="s">
        <v>67</v>
      </c>
      <c r="AE32" s="142" t="s">
        <v>67</v>
      </c>
      <c r="AF32" s="141" t="s">
        <v>185</v>
      </c>
      <c r="AG32" s="141" t="s">
        <v>185</v>
      </c>
      <c r="AH32" s="141" t="s">
        <v>185</v>
      </c>
      <c r="AI32" s="179" t="s">
        <v>186</v>
      </c>
      <c r="AJ32" s="179" t="s">
        <v>187</v>
      </c>
      <c r="AK32" s="141">
        <v>0</v>
      </c>
      <c r="AL32" s="147"/>
      <c r="AM32" s="142" t="s">
        <v>67</v>
      </c>
      <c r="AN32" s="148"/>
      <c r="AO32" s="146"/>
      <c r="AP32" s="151" t="s">
        <v>179</v>
      </c>
      <c r="AQ32" s="141">
        <v>1</v>
      </c>
      <c r="AR32" s="144"/>
      <c r="AS32" s="142">
        <f t="shared" si="1"/>
        <v>0</v>
      </c>
      <c r="AT32" s="148"/>
    </row>
    <row r="33" spans="1:46" s="149" customFormat="1" ht="75" customHeight="1" x14ac:dyDescent="0.2">
      <c r="A33" s="137">
        <v>6</v>
      </c>
      <c r="B33" s="138" t="s">
        <v>84</v>
      </c>
      <c r="C33" s="138" t="s">
        <v>176</v>
      </c>
      <c r="D33" s="139" t="s">
        <v>188</v>
      </c>
      <c r="E33" s="150">
        <v>0.04</v>
      </c>
      <c r="F33" s="141" t="s">
        <v>178</v>
      </c>
      <c r="G33" s="151" t="s">
        <v>189</v>
      </c>
      <c r="H33" s="151" t="s">
        <v>190</v>
      </c>
      <c r="I33" s="141" t="s">
        <v>191</v>
      </c>
      <c r="J33" s="141" t="s">
        <v>168</v>
      </c>
      <c r="K33" s="151" t="s">
        <v>192</v>
      </c>
      <c r="L33" s="142">
        <v>1</v>
      </c>
      <c r="M33" s="142">
        <v>1</v>
      </c>
      <c r="N33" s="142">
        <v>1</v>
      </c>
      <c r="O33" s="142">
        <v>1</v>
      </c>
      <c r="P33" s="142">
        <v>1</v>
      </c>
      <c r="Q33" s="141" t="s">
        <v>63</v>
      </c>
      <c r="R33" s="143" t="s">
        <v>193</v>
      </c>
      <c r="S33" s="141" t="s">
        <v>183</v>
      </c>
      <c r="T33" s="141" t="s">
        <v>194</v>
      </c>
      <c r="U33" s="141"/>
      <c r="V33" s="142">
        <v>1</v>
      </c>
      <c r="W33" s="155">
        <v>0.1</v>
      </c>
      <c r="X33" s="142">
        <f>W33/V33</f>
        <v>0.1</v>
      </c>
      <c r="Y33" s="145" t="s">
        <v>195</v>
      </c>
      <c r="Z33" s="145" t="s">
        <v>196</v>
      </c>
      <c r="AA33" s="142">
        <v>1</v>
      </c>
      <c r="AB33" s="144">
        <v>0.49</v>
      </c>
      <c r="AC33" s="142">
        <f t="shared" si="4"/>
        <v>0.49</v>
      </c>
      <c r="AD33" s="175" t="s">
        <v>197</v>
      </c>
      <c r="AE33" s="175" t="s">
        <v>198</v>
      </c>
      <c r="AF33" s="142">
        <v>1</v>
      </c>
      <c r="AG33" s="147">
        <v>0.64</v>
      </c>
      <c r="AH33" s="184">
        <f t="shared" si="2"/>
        <v>0.64</v>
      </c>
      <c r="AI33" s="179" t="s">
        <v>186</v>
      </c>
      <c r="AJ33" s="179" t="s">
        <v>199</v>
      </c>
      <c r="AK33" s="142">
        <v>1</v>
      </c>
      <c r="AL33" s="147"/>
      <c r="AM33" s="142">
        <f t="shared" si="0"/>
        <v>0</v>
      </c>
      <c r="AN33" s="148"/>
      <c r="AO33" s="146"/>
      <c r="AP33" s="151" t="s">
        <v>189</v>
      </c>
      <c r="AQ33" s="142">
        <v>1</v>
      </c>
      <c r="AR33" s="144"/>
      <c r="AS33" s="142">
        <f t="shared" si="1"/>
        <v>0</v>
      </c>
      <c r="AT33" s="148"/>
    </row>
    <row r="34" spans="1:46" s="149" customFormat="1" ht="168.75" customHeight="1" x14ac:dyDescent="0.2">
      <c r="A34" s="137">
        <v>6</v>
      </c>
      <c r="B34" s="138" t="s">
        <v>84</v>
      </c>
      <c r="C34" s="138" t="s">
        <v>176</v>
      </c>
      <c r="D34" s="139" t="s">
        <v>200</v>
      </c>
      <c r="E34" s="150">
        <v>0.04</v>
      </c>
      <c r="F34" s="141" t="s">
        <v>178</v>
      </c>
      <c r="G34" s="139" t="s">
        <v>201</v>
      </c>
      <c r="H34" s="139" t="s">
        <v>202</v>
      </c>
      <c r="I34" s="141">
        <v>300</v>
      </c>
      <c r="J34" s="141" t="s">
        <v>73</v>
      </c>
      <c r="K34" s="139" t="s">
        <v>203</v>
      </c>
      <c r="L34" s="142">
        <v>0</v>
      </c>
      <c r="M34" s="142">
        <v>0</v>
      </c>
      <c r="N34" s="142">
        <v>0</v>
      </c>
      <c r="O34" s="142">
        <v>1</v>
      </c>
      <c r="P34" s="153">
        <v>1</v>
      </c>
      <c r="Q34" s="141" t="s">
        <v>63</v>
      </c>
      <c r="R34" s="143" t="s">
        <v>204</v>
      </c>
      <c r="S34" s="141" t="s">
        <v>183</v>
      </c>
      <c r="T34" s="141" t="s">
        <v>205</v>
      </c>
      <c r="U34" s="141"/>
      <c r="V34" s="142" t="s">
        <v>67</v>
      </c>
      <c r="W34" s="142" t="s">
        <v>67</v>
      </c>
      <c r="X34" s="142" t="s">
        <v>67</v>
      </c>
      <c r="Y34" s="145" t="s">
        <v>206</v>
      </c>
      <c r="Z34" s="145" t="s">
        <v>207</v>
      </c>
      <c r="AA34" s="142" t="s">
        <v>67</v>
      </c>
      <c r="AB34" s="142" t="s">
        <v>67</v>
      </c>
      <c r="AC34" s="142" t="s">
        <v>67</v>
      </c>
      <c r="AD34" s="175" t="s">
        <v>208</v>
      </c>
      <c r="AE34" s="175" t="s">
        <v>209</v>
      </c>
      <c r="AF34" s="142" t="s">
        <v>67</v>
      </c>
      <c r="AG34" s="142" t="s">
        <v>67</v>
      </c>
      <c r="AH34" s="142" t="s">
        <v>67</v>
      </c>
      <c r="AI34" s="175" t="s">
        <v>210</v>
      </c>
      <c r="AJ34" s="175" t="s">
        <v>207</v>
      </c>
      <c r="AK34" s="142">
        <v>1</v>
      </c>
      <c r="AL34" s="147"/>
      <c r="AM34" s="142">
        <f t="shared" si="0"/>
        <v>0</v>
      </c>
      <c r="AN34" s="148"/>
      <c r="AO34" s="146"/>
      <c r="AP34" s="139" t="s">
        <v>201</v>
      </c>
      <c r="AQ34" s="153">
        <v>1</v>
      </c>
      <c r="AR34" s="144"/>
      <c r="AS34" s="142">
        <f t="shared" si="1"/>
        <v>0</v>
      </c>
      <c r="AT34" s="148"/>
    </row>
    <row r="35" spans="1:46" s="149" customFormat="1" ht="75" customHeight="1" x14ac:dyDescent="0.2">
      <c r="A35" s="137">
        <v>6</v>
      </c>
      <c r="B35" s="138" t="s">
        <v>84</v>
      </c>
      <c r="C35" s="138" t="s">
        <v>176</v>
      </c>
      <c r="D35" s="139" t="s">
        <v>211</v>
      </c>
      <c r="E35" s="150">
        <v>0.04</v>
      </c>
      <c r="F35" s="141" t="s">
        <v>178</v>
      </c>
      <c r="G35" s="151" t="s">
        <v>212</v>
      </c>
      <c r="H35" s="139" t="s">
        <v>213</v>
      </c>
      <c r="I35" s="141"/>
      <c r="J35" s="141" t="s">
        <v>61</v>
      </c>
      <c r="K35" s="141" t="s">
        <v>214</v>
      </c>
      <c r="L35" s="140"/>
      <c r="M35" s="140">
        <v>0.7</v>
      </c>
      <c r="N35" s="140"/>
      <c r="O35" s="140">
        <v>0.7</v>
      </c>
      <c r="P35" s="140">
        <v>0.7</v>
      </c>
      <c r="Q35" s="141" t="s">
        <v>63</v>
      </c>
      <c r="R35" s="143" t="s">
        <v>215</v>
      </c>
      <c r="S35" s="141" t="s">
        <v>183</v>
      </c>
      <c r="T35" s="141" t="s">
        <v>216</v>
      </c>
      <c r="U35" s="141"/>
      <c r="V35" s="140">
        <v>0</v>
      </c>
      <c r="W35" s="147">
        <v>0</v>
      </c>
      <c r="X35" s="142" t="s">
        <v>67</v>
      </c>
      <c r="Y35" s="157" t="s">
        <v>67</v>
      </c>
      <c r="Z35" s="157" t="s">
        <v>67</v>
      </c>
      <c r="AA35" s="140">
        <v>0.7</v>
      </c>
      <c r="AB35" s="144">
        <v>0.45</v>
      </c>
      <c r="AC35" s="142">
        <f t="shared" si="4"/>
        <v>0.6428571428571429</v>
      </c>
      <c r="AD35" s="175" t="s">
        <v>217</v>
      </c>
      <c r="AE35" s="175" t="s">
        <v>218</v>
      </c>
      <c r="AF35" s="142" t="s">
        <v>67</v>
      </c>
      <c r="AG35" s="142" t="s">
        <v>67</v>
      </c>
      <c r="AH35" s="184" t="s">
        <v>67</v>
      </c>
      <c r="AI35" s="142" t="s">
        <v>67</v>
      </c>
      <c r="AJ35" s="142" t="s">
        <v>67</v>
      </c>
      <c r="AK35" s="140">
        <v>0.7</v>
      </c>
      <c r="AL35" s="147"/>
      <c r="AM35" s="142">
        <f t="shared" si="0"/>
        <v>0</v>
      </c>
      <c r="AN35" s="148"/>
      <c r="AO35" s="146"/>
      <c r="AP35" s="151" t="s">
        <v>212</v>
      </c>
      <c r="AQ35" s="140">
        <v>0.7</v>
      </c>
      <c r="AR35" s="144"/>
      <c r="AS35" s="142">
        <f t="shared" si="1"/>
        <v>0</v>
      </c>
      <c r="AT35" s="148"/>
    </row>
    <row r="36" spans="1:46" s="149" customFormat="1" ht="75" customHeight="1" x14ac:dyDescent="0.2">
      <c r="A36" s="137">
        <v>6</v>
      </c>
      <c r="B36" s="138" t="s">
        <v>84</v>
      </c>
      <c r="C36" s="138" t="s">
        <v>176</v>
      </c>
      <c r="D36" s="139" t="s">
        <v>219</v>
      </c>
      <c r="E36" s="150">
        <v>0.04</v>
      </c>
      <c r="F36" s="141" t="s">
        <v>178</v>
      </c>
      <c r="G36" s="141" t="s">
        <v>220</v>
      </c>
      <c r="H36" s="151" t="s">
        <v>221</v>
      </c>
      <c r="I36" s="141" t="s">
        <v>191</v>
      </c>
      <c r="J36" s="141" t="s">
        <v>168</v>
      </c>
      <c r="K36" s="141" t="s">
        <v>222</v>
      </c>
      <c r="L36" s="140">
        <v>0</v>
      </c>
      <c r="M36" s="140">
        <v>0</v>
      </c>
      <c r="N36" s="140">
        <v>0</v>
      </c>
      <c r="O36" s="140">
        <v>0.8</v>
      </c>
      <c r="P36" s="140">
        <v>0.8</v>
      </c>
      <c r="Q36" s="141" t="s">
        <v>63</v>
      </c>
      <c r="R36" s="143" t="s">
        <v>215</v>
      </c>
      <c r="S36" s="141" t="s">
        <v>183</v>
      </c>
      <c r="T36" s="141" t="s">
        <v>215</v>
      </c>
      <c r="U36" s="141"/>
      <c r="V36" s="140">
        <v>0</v>
      </c>
      <c r="W36" s="158">
        <v>0</v>
      </c>
      <c r="X36" s="142" t="s">
        <v>67</v>
      </c>
      <c r="Y36" s="157" t="s">
        <v>67</v>
      </c>
      <c r="Z36" s="157" t="s">
        <v>67</v>
      </c>
      <c r="AA36" s="142" t="s">
        <v>67</v>
      </c>
      <c r="AB36" s="142" t="s">
        <v>67</v>
      </c>
      <c r="AC36" s="142" t="s">
        <v>67</v>
      </c>
      <c r="AD36" s="177" t="s">
        <v>67</v>
      </c>
      <c r="AE36" s="177" t="s">
        <v>67</v>
      </c>
      <c r="AF36" s="142" t="s">
        <v>67</v>
      </c>
      <c r="AG36" s="142" t="s">
        <v>67</v>
      </c>
      <c r="AH36" s="184" t="s">
        <v>67</v>
      </c>
      <c r="AI36" s="142" t="s">
        <v>67</v>
      </c>
      <c r="AJ36" s="142" t="s">
        <v>67</v>
      </c>
      <c r="AK36" s="140">
        <v>0.8</v>
      </c>
      <c r="AL36" s="147"/>
      <c r="AM36" s="142" t="s">
        <v>67</v>
      </c>
      <c r="AN36" s="148"/>
      <c r="AO36" s="146"/>
      <c r="AP36" s="141" t="s">
        <v>220</v>
      </c>
      <c r="AQ36" s="140">
        <v>0.8</v>
      </c>
      <c r="AR36" s="144"/>
      <c r="AS36" s="142">
        <f t="shared" si="1"/>
        <v>0</v>
      </c>
      <c r="AT36" s="148"/>
    </row>
    <row r="37" spans="1:46" ht="55.5" customHeight="1" thickBot="1" x14ac:dyDescent="0.3">
      <c r="A37" s="66"/>
      <c r="B37" s="255" t="s">
        <v>223</v>
      </c>
      <c r="C37" s="256"/>
      <c r="D37" s="256"/>
      <c r="E37" s="67">
        <f>+SUM(E20:E36)</f>
        <v>1</v>
      </c>
      <c r="F37" s="68"/>
      <c r="G37" s="69"/>
      <c r="H37" s="70"/>
      <c r="I37" s="70"/>
      <c r="J37" s="70"/>
      <c r="K37" s="70"/>
      <c r="L37" s="70"/>
      <c r="M37" s="70"/>
      <c r="N37" s="70"/>
      <c r="O37" s="70"/>
      <c r="P37" s="34"/>
      <c r="Q37" s="70"/>
      <c r="R37" s="70"/>
      <c r="S37" s="70"/>
      <c r="T37" s="70"/>
      <c r="U37" s="70"/>
      <c r="V37" s="273" t="s">
        <v>224</v>
      </c>
      <c r="W37" s="273"/>
      <c r="X37" s="154">
        <f>AVERAGE(X20:X36)</f>
        <v>0.55171428571428571</v>
      </c>
      <c r="Y37" s="83"/>
      <c r="Z37" s="70"/>
      <c r="AA37" s="247" t="s">
        <v>225</v>
      </c>
      <c r="AB37" s="247"/>
      <c r="AC37" s="164">
        <f>AVERAGE(AC20:AC36)</f>
        <v>0.77628979591836733</v>
      </c>
      <c r="AD37" s="83"/>
      <c r="AE37" s="70"/>
      <c r="AF37" s="273" t="s">
        <v>226</v>
      </c>
      <c r="AG37" s="273"/>
      <c r="AH37" s="178">
        <f>AVERAGE(AH20:AH36)</f>
        <v>0.85258333333333325</v>
      </c>
      <c r="AI37" s="83"/>
      <c r="AJ37" s="180"/>
      <c r="AK37" s="272" t="s">
        <v>227</v>
      </c>
      <c r="AL37" s="272"/>
      <c r="AM37" s="83">
        <f>AVERAGE(AM20:AM25)</f>
        <v>0.86386315789473689</v>
      </c>
      <c r="AN37" s="83"/>
      <c r="AO37" s="269" t="s">
        <v>228</v>
      </c>
      <c r="AP37" s="270"/>
      <c r="AQ37" s="271"/>
      <c r="AR37" s="84" t="e">
        <f>AVERAGE(AR20:AR25)</f>
        <v>#DIV/0!</v>
      </c>
      <c r="AS37" s="84"/>
      <c r="AT37" s="85"/>
    </row>
    <row r="38" spans="1:46" ht="15.75" customHeight="1" x14ac:dyDescent="0.25">
      <c r="A38" s="43"/>
      <c r="B38" s="71"/>
      <c r="C38" s="71"/>
      <c r="D38" s="72"/>
      <c r="E38" s="71"/>
      <c r="F38" s="71"/>
      <c r="G38" s="71"/>
      <c r="H38" s="73"/>
      <c r="I38" s="73"/>
      <c r="J38" s="73"/>
      <c r="K38" s="73"/>
      <c r="L38" s="73"/>
      <c r="M38" s="73"/>
      <c r="N38" s="73"/>
      <c r="O38" s="73"/>
      <c r="P38" s="73"/>
      <c r="Q38" s="73"/>
      <c r="R38" s="73"/>
      <c r="S38" s="37"/>
      <c r="T38" s="37"/>
      <c r="U38" s="37"/>
      <c r="V38" s="265"/>
      <c r="W38" s="265"/>
      <c r="X38" s="74"/>
      <c r="Y38" s="75"/>
      <c r="Z38" s="75"/>
      <c r="AA38" s="265"/>
      <c r="AB38" s="265"/>
      <c r="AC38" s="74"/>
      <c r="AD38" s="75"/>
      <c r="AE38" s="75"/>
      <c r="AF38" s="265"/>
      <c r="AG38" s="265"/>
      <c r="AH38" s="74"/>
      <c r="AI38" s="75"/>
      <c r="AJ38" s="75"/>
      <c r="AK38" s="265"/>
      <c r="AL38" s="265"/>
      <c r="AM38" s="74"/>
      <c r="AN38" s="75"/>
      <c r="AO38" s="75"/>
      <c r="AP38" s="265"/>
      <c r="AQ38" s="265"/>
      <c r="AR38" s="265"/>
      <c r="AS38" s="74"/>
      <c r="AT38" s="75"/>
    </row>
    <row r="39" spans="1:46" ht="15.75" customHeight="1" thickBot="1" x14ac:dyDescent="0.3">
      <c r="A39" s="43"/>
      <c r="B39" s="71"/>
      <c r="C39" s="71"/>
      <c r="D39" s="72"/>
      <c r="E39" s="71"/>
      <c r="F39" s="71"/>
      <c r="G39" s="71"/>
      <c r="H39" s="73"/>
      <c r="I39" s="73"/>
      <c r="J39" s="73"/>
      <c r="K39" s="73"/>
      <c r="L39" s="73"/>
      <c r="M39" s="73"/>
      <c r="N39" s="73"/>
      <c r="O39" s="73"/>
      <c r="P39" s="73"/>
      <c r="Q39" s="73"/>
      <c r="R39" s="73"/>
      <c r="S39" s="37"/>
      <c r="T39" s="37"/>
      <c r="U39" s="37"/>
      <c r="V39" s="265"/>
      <c r="W39" s="265"/>
      <c r="X39" s="76"/>
      <c r="Y39" s="75"/>
      <c r="Z39" s="75"/>
      <c r="AA39" s="265"/>
      <c r="AB39" s="265"/>
      <c r="AC39" s="76"/>
      <c r="AD39" s="75"/>
      <c r="AE39" s="75"/>
      <c r="AF39" s="265"/>
      <c r="AG39" s="265"/>
      <c r="AH39" s="77"/>
      <c r="AI39" s="75"/>
      <c r="AJ39" s="75"/>
      <c r="AK39" s="265"/>
      <c r="AL39" s="265"/>
      <c r="AM39" s="77"/>
      <c r="AN39" s="75"/>
      <c r="AO39" s="75"/>
      <c r="AP39" s="265"/>
      <c r="AQ39" s="265"/>
      <c r="AR39" s="265"/>
      <c r="AS39" s="77"/>
      <c r="AT39" s="75"/>
    </row>
    <row r="40" spans="1:46" ht="29.25" customHeight="1" x14ac:dyDescent="0.25">
      <c r="A40" s="43"/>
      <c r="B40" s="266" t="s">
        <v>229</v>
      </c>
      <c r="C40" s="267"/>
      <c r="D40" s="268"/>
      <c r="E40" s="78"/>
      <c r="F40" s="243" t="s">
        <v>230</v>
      </c>
      <c r="G40" s="244"/>
      <c r="H40" s="244"/>
      <c r="I40" s="245"/>
      <c r="J40" s="243" t="s">
        <v>231</v>
      </c>
      <c r="K40" s="244"/>
      <c r="L40" s="244"/>
      <c r="M40" s="244"/>
      <c r="N40" s="244"/>
      <c r="O40" s="244"/>
      <c r="P40" s="245"/>
      <c r="Q40" s="73"/>
      <c r="R40" s="73"/>
      <c r="S40" s="37"/>
      <c r="T40" s="37"/>
      <c r="U40" s="37"/>
      <c r="V40" s="265"/>
      <c r="W40" s="265"/>
      <c r="X40" s="76"/>
      <c r="Y40" s="75"/>
      <c r="Z40" s="75"/>
      <c r="AA40" s="265"/>
      <c r="AB40" s="265"/>
      <c r="AC40" s="76"/>
      <c r="AD40" s="75"/>
      <c r="AE40" s="75"/>
      <c r="AF40" s="265"/>
      <c r="AG40" s="265"/>
      <c r="AH40" s="181"/>
      <c r="AI40" s="75"/>
      <c r="AJ40" s="75"/>
      <c r="AK40" s="265"/>
      <c r="AL40" s="265"/>
      <c r="AM40" s="77"/>
      <c r="AN40" s="75"/>
      <c r="AO40" s="75"/>
      <c r="AP40" s="265"/>
      <c r="AQ40" s="265"/>
      <c r="AR40" s="265"/>
      <c r="AS40" s="77"/>
      <c r="AT40" s="75"/>
    </row>
    <row r="41" spans="1:46" ht="51" customHeight="1" x14ac:dyDescent="0.25">
      <c r="A41" s="43"/>
      <c r="B41" s="263" t="s">
        <v>232</v>
      </c>
      <c r="C41" s="264"/>
      <c r="D41" s="79"/>
      <c r="E41" s="200"/>
      <c r="F41" s="251" t="s">
        <v>232</v>
      </c>
      <c r="G41" s="252"/>
      <c r="H41" s="252"/>
      <c r="I41" s="253"/>
      <c r="J41" s="251" t="s">
        <v>232</v>
      </c>
      <c r="K41" s="252"/>
      <c r="L41" s="252"/>
      <c r="M41" s="252"/>
      <c r="N41" s="252"/>
      <c r="O41" s="252"/>
      <c r="P41" s="253"/>
      <c r="Q41" s="73"/>
      <c r="R41" s="73"/>
      <c r="S41" s="37"/>
      <c r="T41" s="37"/>
      <c r="U41" s="37"/>
      <c r="V41" s="250"/>
      <c r="W41" s="250"/>
      <c r="X41" s="74"/>
      <c r="Y41" s="75"/>
      <c r="Z41" s="75"/>
      <c r="AA41" s="250"/>
      <c r="AB41" s="250"/>
      <c r="AC41" s="74"/>
      <c r="AD41" s="75"/>
      <c r="AE41" s="75"/>
      <c r="AF41" s="250"/>
      <c r="AG41" s="250"/>
      <c r="AH41" s="74"/>
      <c r="AI41" s="75"/>
      <c r="AJ41" s="75"/>
      <c r="AK41" s="250"/>
      <c r="AL41" s="250"/>
      <c r="AM41" s="74"/>
      <c r="AN41" s="75"/>
      <c r="AO41" s="75"/>
      <c r="AP41" s="250"/>
      <c r="AQ41" s="250"/>
      <c r="AR41" s="250"/>
      <c r="AS41" s="74"/>
      <c r="AT41" s="75"/>
    </row>
    <row r="42" spans="1:46" ht="30" customHeight="1" x14ac:dyDescent="0.25">
      <c r="A42" s="43"/>
      <c r="B42" s="241"/>
      <c r="C42" s="242"/>
      <c r="D42" s="79"/>
      <c r="E42" s="197"/>
      <c r="F42" s="243"/>
      <c r="G42" s="244"/>
      <c r="H42" s="243"/>
      <c r="I42" s="244"/>
      <c r="J42" s="243"/>
      <c r="K42" s="244"/>
      <c r="L42" s="244"/>
      <c r="M42" s="244"/>
      <c r="N42" s="244"/>
      <c r="O42" s="244"/>
      <c r="P42" s="245"/>
      <c r="Q42" s="73"/>
      <c r="R42" s="73"/>
      <c r="S42" s="37"/>
      <c r="T42" s="37"/>
      <c r="U42" s="37"/>
      <c r="V42" s="37"/>
      <c r="W42" s="37"/>
      <c r="X42" s="80"/>
      <c r="Y42" s="37"/>
      <c r="Z42" s="37"/>
      <c r="AA42" s="37"/>
      <c r="AB42" s="37"/>
      <c r="AC42" s="80"/>
      <c r="AD42" s="37"/>
      <c r="AE42" s="37"/>
      <c r="AF42" s="37"/>
      <c r="AG42" s="37"/>
      <c r="AH42" s="80"/>
      <c r="AI42" s="37"/>
      <c r="AJ42" s="37"/>
      <c r="AK42" s="37"/>
      <c r="AL42" s="37"/>
      <c r="AM42" s="80"/>
      <c r="AN42" s="37"/>
      <c r="AO42" s="37"/>
      <c r="AP42" s="37"/>
      <c r="AQ42" s="37"/>
      <c r="AR42" s="37"/>
      <c r="AS42" s="80"/>
      <c r="AT42" s="37"/>
    </row>
    <row r="43" spans="1:46" x14ac:dyDescent="0.25">
      <c r="A43" s="43"/>
      <c r="B43" s="241"/>
      <c r="C43" s="242"/>
      <c r="D43" s="79"/>
      <c r="E43" s="197"/>
      <c r="F43" s="243"/>
      <c r="G43" s="244"/>
      <c r="H43" s="244"/>
      <c r="I43" s="245"/>
      <c r="J43" s="241"/>
      <c r="K43" s="242"/>
      <c r="L43" s="242"/>
      <c r="M43" s="242"/>
      <c r="N43" s="242"/>
      <c r="O43" s="242"/>
      <c r="P43" s="246"/>
      <c r="Q43" s="73"/>
      <c r="R43" s="73"/>
      <c r="S43" s="37"/>
      <c r="T43" s="37"/>
      <c r="U43" s="37"/>
      <c r="V43" s="37"/>
      <c r="W43" s="37"/>
      <c r="X43" s="80"/>
      <c r="Y43" s="37"/>
      <c r="Z43" s="37"/>
      <c r="AA43" s="37"/>
      <c r="AB43" s="37"/>
      <c r="AC43" s="80"/>
      <c r="AD43" s="37"/>
      <c r="AE43" s="37"/>
      <c r="AF43" s="37"/>
      <c r="AG43" s="37"/>
      <c r="AH43" s="80"/>
      <c r="AI43" s="37"/>
      <c r="AJ43" s="37"/>
      <c r="AK43" s="37"/>
      <c r="AL43" s="37"/>
      <c r="AM43" s="80"/>
      <c r="AN43" s="37"/>
      <c r="AO43" s="37"/>
      <c r="AP43" s="37"/>
      <c r="AQ43" s="37"/>
      <c r="AR43" s="37"/>
      <c r="AS43" s="80"/>
      <c r="AT43" s="37"/>
    </row>
    <row r="44" spans="1:46" x14ac:dyDescent="0.25"/>
    <row r="45" spans="1:46" x14ac:dyDescent="0.25"/>
    <row r="46" spans="1:46" x14ac:dyDescent="0.25"/>
    <row r="47" spans="1:46" x14ac:dyDescent="0.25"/>
    <row r="48" spans="1:46" ht="48.75" customHeight="1" x14ac:dyDescent="0.25">
      <c r="A48" s="82"/>
    </row>
    <row r="49" x14ac:dyDescent="0.25"/>
    <row r="50"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sheetProtection algorithmName="SHA-512" hashValue="GDWcDjLmBZrNLD3fVUcb3+GjA2HEhcb7Q2OKS451KYfP6HWMbXkTFT+E0TY1xFegqjzOU5PZLFKS3B99iroFuw==" saltValue="t6fB41Xlu7+RCT8OIy6DNg==" spinCount="100000" sheet="1" formatColumns="0"/>
  <mergeCells count="98">
    <mergeCell ref="D17:S17"/>
    <mergeCell ref="Z17:Z18"/>
    <mergeCell ref="AA39:AB39"/>
    <mergeCell ref="F40:I40"/>
    <mergeCell ref="J40:P40"/>
    <mergeCell ref="V40:W40"/>
    <mergeCell ref="AA40:AB40"/>
    <mergeCell ref="AD17:AD18"/>
    <mergeCell ref="AE17:AE18"/>
    <mergeCell ref="AO37:AQ37"/>
    <mergeCell ref="V38:W38"/>
    <mergeCell ref="V17:W17"/>
    <mergeCell ref="AK37:AL37"/>
    <mergeCell ref="V37:W37"/>
    <mergeCell ref="AF37:AG37"/>
    <mergeCell ref="X17:X18"/>
    <mergeCell ref="Y17:Y18"/>
    <mergeCell ref="AF17:AG17"/>
    <mergeCell ref="AA17:AB17"/>
    <mergeCell ref="AA38:AB38"/>
    <mergeCell ref="AF38:AG38"/>
    <mergeCell ref="AK38:AL38"/>
    <mergeCell ref="AP38:AR38"/>
    <mergeCell ref="B41:C41"/>
    <mergeCell ref="AP41:AR41"/>
    <mergeCell ref="AP39:AR39"/>
    <mergeCell ref="AK39:AL39"/>
    <mergeCell ref="AK41:AL41"/>
    <mergeCell ref="V39:W39"/>
    <mergeCell ref="B40:D40"/>
    <mergeCell ref="AP40:AR40"/>
    <mergeCell ref="AF39:AG39"/>
    <mergeCell ref="AK40:AL40"/>
    <mergeCell ref="AF40:AG40"/>
    <mergeCell ref="AF41:AG41"/>
    <mergeCell ref="B43:C43"/>
    <mergeCell ref="F43:I43"/>
    <mergeCell ref="J43:P43"/>
    <mergeCell ref="AA37:AB37"/>
    <mergeCell ref="AC17:AC18"/>
    <mergeCell ref="AA41:AB41"/>
    <mergeCell ref="J41:P41"/>
    <mergeCell ref="F41:I41"/>
    <mergeCell ref="V41:W41"/>
    <mergeCell ref="C18:C19"/>
    <mergeCell ref="B37:D37"/>
    <mergeCell ref="B42:C42"/>
    <mergeCell ref="F42:G42"/>
    <mergeCell ref="H42:I42"/>
    <mergeCell ref="J42:P42"/>
    <mergeCell ref="A15:B17"/>
    <mergeCell ref="AF9:AJ9"/>
    <mergeCell ref="AK9:AO9"/>
    <mergeCell ref="AP17:AR17"/>
    <mergeCell ref="AO17:AO18"/>
    <mergeCell ref="AH17:AH18"/>
    <mergeCell ref="AI17:AI18"/>
    <mergeCell ref="AJ17:AJ18"/>
    <mergeCell ref="AP9:AT9"/>
    <mergeCell ref="AP13:AR13"/>
    <mergeCell ref="AS17:AS18"/>
    <mergeCell ref="AT17:AT18"/>
    <mergeCell ref="AN17:AN18"/>
    <mergeCell ref="AM17:AM18"/>
    <mergeCell ref="AK17:AL17"/>
    <mergeCell ref="AF7:AJ7"/>
    <mergeCell ref="AF16:AJ16"/>
    <mergeCell ref="AK16:AO16"/>
    <mergeCell ref="AP16:AT16"/>
    <mergeCell ref="V13:W13"/>
    <mergeCell ref="AK15:AO15"/>
    <mergeCell ref="AP15:AT15"/>
    <mergeCell ref="V16:Z16"/>
    <mergeCell ref="AA16:AE16"/>
    <mergeCell ref="AF15:AJ15"/>
    <mergeCell ref="AK7:AO7"/>
    <mergeCell ref="AF13:AG13"/>
    <mergeCell ref="AP7:AT7"/>
    <mergeCell ref="AK13:AL13"/>
    <mergeCell ref="V9:Z9"/>
    <mergeCell ref="AA9:AE9"/>
    <mergeCell ref="AA13:AB13"/>
    <mergeCell ref="V15:Z15"/>
    <mergeCell ref="AA15:AE15"/>
    <mergeCell ref="C3:H3"/>
    <mergeCell ref="E4:H4"/>
    <mergeCell ref="E5:H5"/>
    <mergeCell ref="E6:H6"/>
    <mergeCell ref="E7:H7"/>
    <mergeCell ref="D15:U16"/>
    <mergeCell ref="E8:H8"/>
    <mergeCell ref="E9:H9"/>
    <mergeCell ref="A2:H2"/>
    <mergeCell ref="A1:H1"/>
    <mergeCell ref="D13:K13"/>
    <mergeCell ref="D12:S12"/>
    <mergeCell ref="L13:O13"/>
    <mergeCell ref="E10:H10"/>
  </mergeCells>
  <conditionalFormatting sqref="AH40:AH41 AM40:AM41 AS40:AS41 AC40:AC41 X40:X41 X37:Y37 AC37:AD37 AH37:AI37 AM37:AN37 AR37:AT37 X20:X33 AC20:AC33 AH20:AH31 AM37:AM38 AS20:AS38 X32:Z32 X35:Z36 AH37:AH38 AF20:AJ20 AF22:AH22 AF26:AJ27 AH33 AF35:AJ36 AC35:AC38 X35:X38">
    <cfRule type="containsText" dxfId="63" priority="330" operator="containsText" text="N/A">
      <formula>NOT(ISERROR(SEARCH("N/A",X20)))</formula>
    </cfRule>
    <cfRule type="cellIs" dxfId="62" priority="331" operator="between">
      <formula>#REF!</formula>
      <formula>#REF!</formula>
    </cfRule>
    <cfRule type="cellIs" dxfId="61" priority="332" operator="between">
      <formula>#REF!</formula>
      <formula>#REF!</formula>
    </cfRule>
    <cfRule type="cellIs" dxfId="60" priority="333" operator="between">
      <formula>#REF!</formula>
      <formula>#REF!</formula>
    </cfRule>
  </conditionalFormatting>
  <conditionalFormatting sqref="AH41 AH38 AM41 AM38 AS41 AS38 AC41 AC38 X41 X38">
    <cfRule type="containsText" dxfId="59" priority="394" operator="containsText" text="N/A">
      <formula>NOT(ISERROR(SEARCH("N/A",X38)))</formula>
    </cfRule>
    <cfRule type="cellIs" dxfId="58" priority="395" operator="between">
      <formula>$B$16</formula>
      <formula>#REF!</formula>
    </cfRule>
    <cfRule type="cellIs" dxfId="57" priority="396" operator="between">
      <formula>$B$14</formula>
      <formula>#REF!</formula>
    </cfRule>
    <cfRule type="cellIs" dxfId="56" priority="397" operator="between">
      <formula>#REF!</formula>
      <formula>#REF!</formula>
    </cfRule>
  </conditionalFormatting>
  <conditionalFormatting sqref="AS38 AH38 AH41 AM38 AM41 AS41 AC38 AC41 X38 X41">
    <cfRule type="containsText" dxfId="55" priority="434" operator="containsText" text="N/A">
      <formula>NOT(ISERROR(SEARCH("N/A",X38)))</formula>
    </cfRule>
    <cfRule type="cellIs" dxfId="54" priority="435" operator="between">
      <formula>#REF!</formula>
      <formula>#REF!</formula>
    </cfRule>
    <cfRule type="cellIs" dxfId="53" priority="436" operator="between">
      <formula>$B$14</formula>
      <formula>#REF!</formula>
    </cfRule>
    <cfRule type="cellIs" dxfId="52" priority="437" operator="between">
      <formula>#REF!</formula>
      <formula>#REF!</formula>
    </cfRule>
  </conditionalFormatting>
  <conditionalFormatting sqref="Y37">
    <cfRule type="colorScale" priority="109">
      <colorScale>
        <cfvo type="min"/>
        <cfvo type="percentile" val="50"/>
        <cfvo type="max"/>
        <color rgb="FFF8696B"/>
        <color rgb="FFFFEB84"/>
        <color rgb="FF63BE7B"/>
      </colorScale>
    </cfRule>
  </conditionalFormatting>
  <conditionalFormatting sqref="AD37">
    <cfRule type="colorScale" priority="108">
      <colorScale>
        <cfvo type="min"/>
        <cfvo type="percentile" val="50"/>
        <cfvo type="max"/>
        <color rgb="FFF8696B"/>
        <color rgb="FFFFEB84"/>
        <color rgb="FF63BE7B"/>
      </colorScale>
    </cfRule>
  </conditionalFormatting>
  <conditionalFormatting sqref="AI37">
    <cfRule type="colorScale" priority="107">
      <colorScale>
        <cfvo type="min"/>
        <cfvo type="percentile" val="50"/>
        <cfvo type="max"/>
        <color rgb="FFF8696B"/>
        <color rgb="FFFFEB84"/>
        <color rgb="FF63BE7B"/>
      </colorScale>
    </cfRule>
  </conditionalFormatting>
  <conditionalFormatting sqref="AN37">
    <cfRule type="colorScale" priority="106">
      <colorScale>
        <cfvo type="min"/>
        <cfvo type="percentile" val="50"/>
        <cfvo type="max"/>
        <color rgb="FFF8696B"/>
        <color rgb="FFFFEB84"/>
        <color rgb="FF63BE7B"/>
      </colorScale>
    </cfRule>
  </conditionalFormatting>
  <conditionalFormatting sqref="AS37">
    <cfRule type="colorScale" priority="105">
      <colorScale>
        <cfvo type="min"/>
        <cfvo type="percentile" val="50"/>
        <cfvo type="max"/>
        <color rgb="FFF8696B"/>
        <color rgb="FFFFEB84"/>
        <color rgb="FF63BE7B"/>
      </colorScale>
    </cfRule>
  </conditionalFormatting>
  <conditionalFormatting sqref="X37">
    <cfRule type="colorScale" priority="96">
      <colorScale>
        <cfvo type="min"/>
        <cfvo type="percentile" val="50"/>
        <cfvo type="max"/>
        <color rgb="FFF8696B"/>
        <color rgb="FFFFEB84"/>
        <color rgb="FF63BE7B"/>
      </colorScale>
    </cfRule>
  </conditionalFormatting>
  <conditionalFormatting sqref="AC37">
    <cfRule type="colorScale" priority="87">
      <colorScale>
        <cfvo type="min"/>
        <cfvo type="percentile" val="50"/>
        <cfvo type="max"/>
        <color rgb="FFF8696B"/>
        <color rgb="FFFFEB84"/>
        <color rgb="FF63BE7B"/>
      </colorScale>
    </cfRule>
  </conditionalFormatting>
  <conditionalFormatting sqref="AH37">
    <cfRule type="colorScale" priority="78">
      <colorScale>
        <cfvo type="min"/>
        <cfvo type="percentile" val="50"/>
        <cfvo type="max"/>
        <color rgb="FFF8696B"/>
        <color rgb="FFFFEB84"/>
        <color rgb="FF63BE7B"/>
      </colorScale>
    </cfRule>
  </conditionalFormatting>
  <conditionalFormatting sqref="AM37">
    <cfRule type="colorScale" priority="69">
      <colorScale>
        <cfvo type="min"/>
        <cfvo type="percentile" val="50"/>
        <cfvo type="max"/>
        <color rgb="FFF8696B"/>
        <color rgb="FFFFEB84"/>
        <color rgb="FF63BE7B"/>
      </colorScale>
    </cfRule>
  </conditionalFormatting>
  <conditionalFormatting sqref="AR37">
    <cfRule type="colorScale" priority="57">
      <colorScale>
        <cfvo type="min"/>
        <cfvo type="percentile" val="50"/>
        <cfvo type="max"/>
        <color rgb="FF63BE7B"/>
        <color rgb="FFFFEB84"/>
        <color rgb="FFF8696B"/>
      </colorScale>
    </cfRule>
  </conditionalFormatting>
  <conditionalFormatting sqref="AR20:AR36">
    <cfRule type="colorScale" priority="1477">
      <colorScale>
        <cfvo type="num" val="0.45"/>
        <cfvo type="percent" val="0.65"/>
        <cfvo type="percent" val="100"/>
        <color rgb="FFF8696B"/>
        <color rgb="FFFFEB84"/>
        <color rgb="FF63BE7B"/>
      </colorScale>
    </cfRule>
  </conditionalFormatting>
  <conditionalFormatting sqref="AM37">
    <cfRule type="iconSet" priority="1478">
      <iconSet iconSet="4Arrows">
        <cfvo type="percent" val="0"/>
        <cfvo type="percent" val="25"/>
        <cfvo type="percent" val="50"/>
        <cfvo type="percent" val="75"/>
      </iconSet>
    </cfRule>
  </conditionalFormatting>
  <conditionalFormatting sqref="AR21:AR37">
    <cfRule type="colorScale" priority="1480">
      <colorScale>
        <cfvo type="num" val="0.45"/>
        <cfvo type="percent" val="0.65"/>
        <cfvo type="percent" val="100"/>
        <color rgb="FFF8696B"/>
        <color rgb="FFFFEB84"/>
        <color rgb="FF63BE7B"/>
      </colorScale>
    </cfRule>
  </conditionalFormatting>
  <conditionalFormatting sqref="AB32">
    <cfRule type="containsText" dxfId="51" priority="49" operator="containsText" text="N/A">
      <formula>NOT(ISERROR(SEARCH("N/A",AB32)))</formula>
    </cfRule>
    <cfRule type="cellIs" dxfId="50" priority="50" operator="between">
      <formula>#REF!</formula>
      <formula>#REF!</formula>
    </cfRule>
    <cfRule type="cellIs" dxfId="49" priority="51" operator="between">
      <formula>#REF!</formula>
      <formula>#REF!</formula>
    </cfRule>
    <cfRule type="cellIs" dxfId="48" priority="52" operator="between">
      <formula>#REF!</formula>
      <formula>#REF!</formula>
    </cfRule>
  </conditionalFormatting>
  <conditionalFormatting sqref="AA32">
    <cfRule type="containsText" dxfId="47" priority="45" operator="containsText" text="N/A">
      <formula>NOT(ISERROR(SEARCH("N/A",AA32)))</formula>
    </cfRule>
    <cfRule type="cellIs" dxfId="46" priority="46" operator="between">
      <formula>#REF!</formula>
      <formula>#REF!</formula>
    </cfRule>
    <cfRule type="cellIs" dxfId="45" priority="47" operator="between">
      <formula>#REF!</formula>
      <formula>#REF!</formula>
    </cfRule>
    <cfRule type="cellIs" dxfId="44" priority="48" operator="between">
      <formula>#REF!</formula>
      <formula>#REF!</formula>
    </cfRule>
  </conditionalFormatting>
  <conditionalFormatting sqref="AB36">
    <cfRule type="containsText" dxfId="43" priority="41" operator="containsText" text="N/A">
      <formula>NOT(ISERROR(SEARCH("N/A",AB36)))</formula>
    </cfRule>
    <cfRule type="cellIs" dxfId="42" priority="42" operator="between">
      <formula>#REF!</formula>
      <formula>#REF!</formula>
    </cfRule>
    <cfRule type="cellIs" dxfId="41" priority="43" operator="between">
      <formula>#REF!</formula>
      <formula>#REF!</formula>
    </cfRule>
    <cfRule type="cellIs" dxfId="40" priority="44" operator="between">
      <formula>#REF!</formula>
      <formula>#REF!</formula>
    </cfRule>
  </conditionalFormatting>
  <conditionalFormatting sqref="AA36">
    <cfRule type="containsText" dxfId="39" priority="37" operator="containsText" text="N/A">
      <formula>NOT(ISERROR(SEARCH("N/A",AA36)))</formula>
    </cfRule>
    <cfRule type="cellIs" dxfId="38" priority="38" operator="between">
      <formula>#REF!</formula>
      <formula>#REF!</formula>
    </cfRule>
    <cfRule type="cellIs" dxfId="37" priority="39" operator="between">
      <formula>#REF!</formula>
      <formula>#REF!</formula>
    </cfRule>
    <cfRule type="cellIs" dxfId="36" priority="40" operator="between">
      <formula>#REF!</formula>
      <formula>#REF!</formula>
    </cfRule>
  </conditionalFormatting>
  <conditionalFormatting sqref="AD36">
    <cfRule type="containsText" dxfId="35" priority="33" operator="containsText" text="N/A">
      <formula>NOT(ISERROR(SEARCH("N/A",AD36)))</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AE36">
    <cfRule type="containsText" dxfId="31" priority="29" operator="containsText" text="N/A">
      <formula>NOT(ISERROR(SEARCH("N/A",AE36)))</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AH36">
    <cfRule type="containsText" dxfId="27" priority="25" operator="containsText" text="N/A">
      <formula>NOT(ISERROR(SEARCH("N/A",AH36)))</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G36">
    <cfRule type="containsText" dxfId="23" priority="21" operator="containsText" text="N/A">
      <formula>NOT(ISERROR(SEARCH("N/A",AG36)))</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F36">
    <cfRule type="containsText" dxfId="19" priority="17" operator="containsText" text="N/A">
      <formula>NOT(ISERROR(SEARCH("N/A",AF36)))</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I36">
    <cfRule type="containsText" dxfId="15" priority="13" operator="containsText" text="N/A">
      <formula>NOT(ISERROR(SEARCH("N/A",AI36)))</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J36">
    <cfRule type="containsText" dxfId="11" priority="9" operator="containsText" text="N/A">
      <formula>NOT(ISERROR(SEARCH("N/A",AJ36)))</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D32">
    <cfRule type="containsText" dxfId="7" priority="5" operator="containsText" text="N/A">
      <formula>NOT(ISERROR(SEARCH("N/A",AD32)))</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E32">
    <cfRule type="containsText" dxfId="3" priority="1" operator="containsText" text="N/A">
      <formula>NOT(ISERROR(SEARCH("N/A",AE32)))</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formula1>$AT$7:$AT$13</formula1>
    </dataValidation>
    <dataValidation type="list" allowBlank="1" showInputMessage="1" showErrorMessage="1" sqref="B4">
      <formula1>DEPENDENCIA</formula1>
    </dataValidation>
    <dataValidation type="list" allowBlank="1" showInputMessage="1" showErrorMessage="1" sqref="B7:B8">
      <formula1>LIDERPROCESO</formula1>
    </dataValidation>
    <dataValidation type="list" allowBlank="1" showInputMessage="1" showErrorMessage="1" sqref="J36 J23:J34">
      <formula1>PROGRAMACION</formula1>
    </dataValidation>
    <dataValidation type="list" allowBlank="1" showInputMessage="1" showErrorMessage="1" sqref="Q20:Q36">
      <formula1>INDICADOR</formula1>
    </dataValidation>
    <dataValidation type="list" allowBlank="1" showInputMessage="1" showErrorMessage="1" error="Escriba un texto " promptTitle="Cualquier contenido" sqref="F34:F36 F20:F25 F31:F32">
      <formula1>META2</formula1>
    </dataValidation>
    <dataValidation type="list" allowBlank="1" showInputMessage="1" showErrorMessage="1" sqref="U20:U36">
      <formula1>CONTRALORIA</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233</v>
      </c>
      <c r="B1" t="s">
        <v>234</v>
      </c>
      <c r="C1" t="s">
        <v>235</v>
      </c>
      <c r="D1" t="s">
        <v>236</v>
      </c>
      <c r="F1" t="s">
        <v>237</v>
      </c>
    </row>
    <row r="2" spans="1:8" x14ac:dyDescent="0.25">
      <c r="A2" t="s">
        <v>238</v>
      </c>
      <c r="B2" t="s">
        <v>239</v>
      </c>
      <c r="C2" t="s">
        <v>57</v>
      </c>
      <c r="D2" t="s">
        <v>61</v>
      </c>
      <c r="F2" t="s">
        <v>91</v>
      </c>
    </row>
    <row r="3" spans="1:8" x14ac:dyDescent="0.25">
      <c r="A3" t="s">
        <v>240</v>
      </c>
      <c r="B3" t="s">
        <v>241</v>
      </c>
      <c r="C3" t="s">
        <v>242</v>
      </c>
      <c r="D3" t="s">
        <v>168</v>
      </c>
      <c r="F3" t="s">
        <v>63</v>
      </c>
    </row>
    <row r="4" spans="1:8" x14ac:dyDescent="0.25">
      <c r="A4" t="s">
        <v>243</v>
      </c>
      <c r="C4" t="s">
        <v>98</v>
      </c>
      <c r="D4" t="s">
        <v>73</v>
      </c>
      <c r="F4" t="s">
        <v>75</v>
      </c>
    </row>
    <row r="5" spans="1:8" x14ac:dyDescent="0.25">
      <c r="A5" t="s">
        <v>244</v>
      </c>
      <c r="C5" t="s">
        <v>178</v>
      </c>
      <c r="D5" t="s">
        <v>245</v>
      </c>
    </row>
    <row r="6" spans="1:8" x14ac:dyDescent="0.25">
      <c r="A6" t="s">
        <v>246</v>
      </c>
      <c r="E6" t="s">
        <v>247</v>
      </c>
      <c r="G6" t="s">
        <v>248</v>
      </c>
    </row>
    <row r="7" spans="1:8" x14ac:dyDescent="0.25">
      <c r="A7" t="s">
        <v>249</v>
      </c>
      <c r="E7" t="s">
        <v>250</v>
      </c>
      <c r="G7" t="s">
        <v>251</v>
      </c>
    </row>
    <row r="8" spans="1:8" x14ac:dyDescent="0.25">
      <c r="E8" t="s">
        <v>252</v>
      </c>
      <c r="G8" t="s">
        <v>253</v>
      </c>
    </row>
    <row r="9" spans="1:8" x14ac:dyDescent="0.25">
      <c r="E9" t="s">
        <v>254</v>
      </c>
    </row>
    <row r="10" spans="1:8" x14ac:dyDescent="0.25">
      <c r="E10" t="s">
        <v>255</v>
      </c>
    </row>
    <row r="12" spans="1:8" s="3" customFormat="1" ht="74.25" customHeight="1" x14ac:dyDescent="0.25">
      <c r="A12" s="11"/>
      <c r="C12" s="12"/>
      <c r="D12" s="6"/>
      <c r="H12" s="3" t="s">
        <v>256</v>
      </c>
    </row>
    <row r="13" spans="1:8" s="3" customFormat="1" ht="74.25" customHeight="1" x14ac:dyDescent="0.25">
      <c r="A13" s="11"/>
      <c r="C13" s="12"/>
      <c r="D13" s="6"/>
      <c r="H13" s="3" t="s">
        <v>257</v>
      </c>
    </row>
    <row r="14" spans="1:8" s="3" customFormat="1" ht="74.25" customHeight="1" x14ac:dyDescent="0.25">
      <c r="A14" s="11"/>
      <c r="C14" s="12"/>
      <c r="D14" s="2"/>
      <c r="H14" s="3" t="s">
        <v>258</v>
      </c>
    </row>
    <row r="15" spans="1:8" s="3" customFormat="1" ht="74.25" customHeight="1" x14ac:dyDescent="0.25">
      <c r="A15" s="11"/>
      <c r="C15" s="12"/>
      <c r="D15" s="2"/>
      <c r="H15" s="3" t="s">
        <v>259</v>
      </c>
    </row>
    <row r="16" spans="1:8" s="3" customFormat="1" ht="74.25" customHeight="1" thickBot="1" x14ac:dyDescent="0.3">
      <c r="A16" s="11"/>
      <c r="C16" s="12"/>
      <c r="D16" s="5"/>
    </row>
    <row r="17" spans="1:4" s="3" customFormat="1" ht="74.25" customHeight="1" x14ac:dyDescent="0.25">
      <c r="A17" s="11"/>
      <c r="C17" s="12"/>
      <c r="D17" s="4"/>
    </row>
    <row r="18" spans="1:4" s="3" customFormat="1" ht="74.25" customHeight="1" x14ac:dyDescent="0.25">
      <c r="A18" s="11"/>
      <c r="C18" s="12"/>
      <c r="D18" s="6"/>
    </row>
    <row r="19" spans="1:4" s="3" customFormat="1" ht="74.25" customHeight="1" x14ac:dyDescent="0.25">
      <c r="A19" s="11"/>
      <c r="C19" s="12"/>
      <c r="D19" s="6"/>
    </row>
    <row r="20" spans="1:4" s="3" customFormat="1" ht="74.25" customHeight="1" x14ac:dyDescent="0.25">
      <c r="A20" s="11"/>
      <c r="C20" s="12"/>
      <c r="D20" s="6"/>
    </row>
    <row r="21" spans="1:4" s="3" customFormat="1" ht="74.25" customHeight="1" thickBot="1" x14ac:dyDescent="0.3">
      <c r="A21" s="11"/>
      <c r="C21" s="13"/>
      <c r="D21" s="6"/>
    </row>
    <row r="22" spans="1:4" ht="18.75" thickBot="1" x14ac:dyDescent="0.3">
      <c r="C22" s="13"/>
      <c r="D22" s="4"/>
    </row>
    <row r="23" spans="1:4" ht="18.75" thickBot="1" x14ac:dyDescent="0.3">
      <c r="C23" s="13"/>
      <c r="D23" s="1"/>
    </row>
    <row r="24" spans="1:4" ht="18" x14ac:dyDescent="0.25">
      <c r="C24" s="14"/>
      <c r="D24" s="4"/>
    </row>
    <row r="25" spans="1:4" ht="18" x14ac:dyDescent="0.25">
      <c r="C25" s="14"/>
      <c r="D25" s="6"/>
    </row>
    <row r="26" spans="1:4" ht="18" x14ac:dyDescent="0.25">
      <c r="C26" s="14"/>
      <c r="D26" s="6"/>
    </row>
    <row r="27" spans="1:4" ht="18.75" thickBot="1" x14ac:dyDescent="0.3">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75" thickBot="1" x14ac:dyDescent="0.3">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75" thickBot="1" x14ac:dyDescent="0.3">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75" thickBot="1" x14ac:dyDescent="0.3">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75" thickBot="1" x14ac:dyDescent="0.3">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75" thickBot="1" x14ac:dyDescent="0.3">
      <c r="C94" s="33"/>
    </row>
    <row r="99" spans="2:3" x14ac:dyDescent="0.25">
      <c r="B99" t="s">
        <v>260</v>
      </c>
      <c r="C99" t="s">
        <v>261</v>
      </c>
    </row>
    <row r="100" spans="2:3" x14ac:dyDescent="0.25">
      <c r="B100" s="10">
        <v>1167</v>
      </c>
      <c r="C100" s="3" t="s">
        <v>262</v>
      </c>
    </row>
    <row r="101" spans="2:3" ht="30" x14ac:dyDescent="0.25">
      <c r="B101" s="10">
        <v>1131</v>
      </c>
      <c r="C101" s="3" t="s">
        <v>263</v>
      </c>
    </row>
    <row r="102" spans="2:3" x14ac:dyDescent="0.25">
      <c r="B102" s="10">
        <v>1177</v>
      </c>
      <c r="C102" s="3" t="s">
        <v>264</v>
      </c>
    </row>
    <row r="103" spans="2:3" ht="30" x14ac:dyDescent="0.25">
      <c r="B103" s="10">
        <v>1094</v>
      </c>
      <c r="C103" s="3" t="s">
        <v>265</v>
      </c>
    </row>
    <row r="104" spans="2:3" x14ac:dyDescent="0.25">
      <c r="B104" s="10">
        <v>1128</v>
      </c>
      <c r="C104" s="3" t="s">
        <v>266</v>
      </c>
    </row>
    <row r="105" spans="2:3" ht="30" x14ac:dyDescent="0.25">
      <c r="B105" s="10">
        <v>1095</v>
      </c>
      <c r="C105" s="3" t="s">
        <v>267</v>
      </c>
    </row>
    <row r="106" spans="2:3" ht="30" x14ac:dyDescent="0.25">
      <c r="B106" s="10">
        <v>1129</v>
      </c>
      <c r="C106" s="3" t="s">
        <v>268</v>
      </c>
    </row>
    <row r="107" spans="2:3" ht="45" x14ac:dyDescent="0.25">
      <c r="B107" s="10">
        <v>1120</v>
      </c>
      <c r="C107" s="3" t="s">
        <v>269</v>
      </c>
    </row>
    <row r="108" spans="2:3" x14ac:dyDescent="0.25">
      <c r="B108" s="9"/>
    </row>
    <row r="109" spans="2:3" x14ac:dyDescent="0.25">
      <c r="B109" s="9"/>
    </row>
    <row r="117" spans="2:3" x14ac:dyDescent="0.25">
      <c r="B117" t="s">
        <v>270</v>
      </c>
    </row>
    <row r="118" spans="2:3" x14ac:dyDescent="0.25">
      <c r="B118" t="s">
        <v>271</v>
      </c>
      <c r="C118" t="s">
        <v>272</v>
      </c>
    </row>
    <row r="119" spans="2:3" x14ac:dyDescent="0.25">
      <c r="B119" t="s">
        <v>5</v>
      </c>
      <c r="C119" t="s">
        <v>273</v>
      </c>
    </row>
    <row r="120" spans="2:3" x14ac:dyDescent="0.25">
      <c r="B120" t="s">
        <v>274</v>
      </c>
      <c r="C120" t="s">
        <v>275</v>
      </c>
    </row>
    <row r="121" spans="2:3" x14ac:dyDescent="0.25">
      <c r="B121" t="s">
        <v>276</v>
      </c>
      <c r="C121" t="s">
        <v>277</v>
      </c>
    </row>
    <row r="122" spans="2:3" x14ac:dyDescent="0.25">
      <c r="B122" t="s">
        <v>278</v>
      </c>
      <c r="C122" t="s">
        <v>279</v>
      </c>
    </row>
    <row r="123" spans="2:3" x14ac:dyDescent="0.25">
      <c r="B123" t="s">
        <v>280</v>
      </c>
      <c r="C123" t="s">
        <v>281</v>
      </c>
    </row>
    <row r="124" spans="2:3" x14ac:dyDescent="0.25">
      <c r="B124" t="s">
        <v>282</v>
      </c>
      <c r="C124" t="s">
        <v>283</v>
      </c>
    </row>
    <row r="125" spans="2:3" x14ac:dyDescent="0.25">
      <c r="B125" t="s">
        <v>284</v>
      </c>
      <c r="C125" t="s">
        <v>285</v>
      </c>
    </row>
    <row r="126" spans="2:3" x14ac:dyDescent="0.25">
      <c r="B126" t="s">
        <v>286</v>
      </c>
      <c r="C126" t="s">
        <v>287</v>
      </c>
    </row>
    <row r="127" spans="2:3" x14ac:dyDescent="0.25">
      <c r="B127" t="s">
        <v>288</v>
      </c>
      <c r="C127" t="s">
        <v>289</v>
      </c>
    </row>
    <row r="128" spans="2:3" x14ac:dyDescent="0.25">
      <c r="B128" t="s">
        <v>290</v>
      </c>
      <c r="C128" t="s">
        <v>291</v>
      </c>
    </row>
    <row r="129" spans="2:3" x14ac:dyDescent="0.25">
      <c r="B129" t="s">
        <v>292</v>
      </c>
      <c r="C129" t="s">
        <v>293</v>
      </c>
    </row>
    <row r="130" spans="2:3" x14ac:dyDescent="0.25">
      <c r="B130" t="s">
        <v>294</v>
      </c>
      <c r="C130" t="s">
        <v>295</v>
      </c>
    </row>
    <row r="131" spans="2:3" x14ac:dyDescent="0.25">
      <c r="B131" t="s">
        <v>296</v>
      </c>
      <c r="C131" t="s">
        <v>297</v>
      </c>
    </row>
    <row r="132" spans="2:3" x14ac:dyDescent="0.25">
      <c r="B132" t="s">
        <v>298</v>
      </c>
      <c r="C132" t="s">
        <v>299</v>
      </c>
    </row>
    <row r="133" spans="2:3" x14ac:dyDescent="0.25">
      <c r="B133" t="s">
        <v>300</v>
      </c>
      <c r="C133" t="s">
        <v>301</v>
      </c>
    </row>
    <row r="134" spans="2:3" x14ac:dyDescent="0.25">
      <c r="B134" t="s">
        <v>302</v>
      </c>
      <c r="C134" t="s">
        <v>303</v>
      </c>
    </row>
    <row r="135" spans="2:3" x14ac:dyDescent="0.25">
      <c r="B135" t="s">
        <v>304</v>
      </c>
      <c r="C135" t="s">
        <v>305</v>
      </c>
    </row>
    <row r="136" spans="2:3" x14ac:dyDescent="0.25">
      <c r="B136" t="s">
        <v>306</v>
      </c>
      <c r="C136" t="s">
        <v>307</v>
      </c>
    </row>
    <row r="137" spans="2:3" x14ac:dyDescent="0.25">
      <c r="B137" t="s">
        <v>308</v>
      </c>
      <c r="C137" t="s">
        <v>309</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Luisa Fernanda Acosta Lozano</cp:lastModifiedBy>
  <cp:revision/>
  <dcterms:created xsi:type="dcterms:W3CDTF">2016-04-29T15:58:00Z</dcterms:created>
  <dcterms:modified xsi:type="dcterms:W3CDTF">2020-02-25T17:26:30Z</dcterms:modified>
  <cp:category/>
  <cp:contentStatus/>
</cp:coreProperties>
</file>